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tabRatio="783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<sst xmlns="http://schemas.openxmlformats.org/spreadsheetml/2006/main" count="147" uniqueCount="101">
  <si>
    <t>м.кв.</t>
  </si>
  <si>
    <t>м.п.</t>
  </si>
  <si>
    <t>шт.</t>
  </si>
  <si>
    <t>мест</t>
  </si>
  <si>
    <t>м.куб.</t>
  </si>
  <si>
    <t>Итого:</t>
  </si>
  <si>
    <t>руб.</t>
  </si>
  <si>
    <t>Инженерные сети</t>
  </si>
  <si>
    <t>Благоустройство</t>
  </si>
  <si>
    <t>1.</t>
  </si>
  <si>
    <t>2.</t>
  </si>
  <si>
    <t>3.</t>
  </si>
  <si>
    <t>4.</t>
  </si>
  <si>
    <t>5.</t>
  </si>
  <si>
    <t>6.</t>
  </si>
  <si>
    <t>Итого  стоимость работ по техническому обслуживанию МКД</t>
  </si>
  <si>
    <t>очистка мусоропровода</t>
  </si>
  <si>
    <t>№</t>
  </si>
  <si>
    <t>Наименование работ (мероприятий)</t>
  </si>
  <si>
    <t>Ед.</t>
  </si>
  <si>
    <t>Цена за</t>
  </si>
  <si>
    <t>Объем</t>
  </si>
  <si>
    <t>Стоим всего</t>
  </si>
  <si>
    <t>п.п.</t>
  </si>
  <si>
    <t>изм.</t>
  </si>
  <si>
    <t>ед.</t>
  </si>
  <si>
    <t>на ед.</t>
  </si>
  <si>
    <t>Итого</t>
  </si>
  <si>
    <t xml:space="preserve"> Согласование выполнения работ советом МКД</t>
  </si>
  <si>
    <t>Оконные, дверные заполнения</t>
  </si>
  <si>
    <t>отопление:</t>
  </si>
  <si>
    <t>ГВС:</t>
  </si>
  <si>
    <t>Прочие</t>
  </si>
  <si>
    <t>укладка шипованого напольного покрытия</t>
  </si>
  <si>
    <t>побелка бордюров</t>
  </si>
  <si>
    <t>Наружные стены</t>
  </si>
  <si>
    <t>Внутренняя отделка в подъездах</t>
  </si>
  <si>
    <t xml:space="preserve">Согласованный план </t>
  </si>
  <si>
    <t xml:space="preserve">заделкатрещин стен бетоном </t>
  </si>
  <si>
    <t>Электроснабжение</t>
  </si>
  <si>
    <t>Мусоропроводы</t>
  </si>
  <si>
    <t>ремонт мусорного клапана</t>
  </si>
  <si>
    <t xml:space="preserve">ремонт асфальта </t>
  </si>
  <si>
    <t>канализация:</t>
  </si>
  <si>
    <t>смена труб-да ф 110 (пластик)</t>
  </si>
  <si>
    <t>устранение течи со сваркой</t>
  </si>
  <si>
    <t>замена лампочек в МОП (энергосбер. 11Вт)</t>
  </si>
  <si>
    <t>выкашивание газона</t>
  </si>
  <si>
    <t>авг+15</t>
  </si>
  <si>
    <t>авг</t>
  </si>
  <si>
    <t>очистка внутренней канализации</t>
  </si>
  <si>
    <t>компл</t>
  </si>
  <si>
    <t xml:space="preserve">Стоимость работ ( в ценах на ноябрь 2014г.) по тех.ническому обслуживанию и текущему ремонту на 2015г. МКД №42 микрорайон Московский  </t>
  </si>
  <si>
    <t xml:space="preserve">согласно акта осеннего осмотра 2014г. Согласованный план работ на 2015г. </t>
  </si>
  <si>
    <t>Несогласованный план</t>
  </si>
  <si>
    <r>
      <t xml:space="preserve">установка пружин </t>
    </r>
    <r>
      <rPr>
        <sz val="10"/>
        <rFont val="Times New Roman"/>
        <family val="1"/>
      </rPr>
      <t>(этаж№8, тамбур 1этаж</t>
    </r>
    <r>
      <rPr>
        <b/>
        <sz val="12"/>
        <rFont val="Times New Roman"/>
        <family val="1"/>
      </rPr>
      <t>)</t>
    </r>
  </si>
  <si>
    <r>
      <t xml:space="preserve">установка шпингалета дверного </t>
    </r>
    <r>
      <rPr>
        <sz val="10"/>
        <rFont val="Times New Roman"/>
        <family val="1"/>
      </rPr>
      <t>(5этаж)</t>
    </r>
  </si>
  <si>
    <r>
      <t xml:space="preserve">установка ручки на дверь </t>
    </r>
    <r>
      <rPr>
        <sz val="10"/>
        <rFont val="Times New Roman"/>
        <family val="1"/>
      </rPr>
      <t>(этаж №13)</t>
    </r>
  </si>
  <si>
    <r>
      <t>остекление армостеклом (</t>
    </r>
    <r>
      <rPr>
        <sz val="10"/>
        <rFont val="Times New Roman"/>
        <family val="1"/>
      </rPr>
      <t>2-ой этаж</t>
    </r>
    <r>
      <rPr>
        <b/>
        <sz val="12"/>
        <rFont val="Times New Roman"/>
        <family val="1"/>
      </rPr>
      <t>)</t>
    </r>
  </si>
  <si>
    <r>
      <t xml:space="preserve">ремонт напольного покрытия из плитки </t>
    </r>
    <r>
      <rPr>
        <sz val="10"/>
        <rFont val="Times New Roman"/>
        <family val="1"/>
      </rPr>
      <t>(этаж №13,10,9)</t>
    </r>
  </si>
  <si>
    <r>
      <t>закрытие поемов(короба) фанерой</t>
    </r>
    <r>
      <rPr>
        <sz val="10"/>
        <rFont val="Times New Roman"/>
        <family val="1"/>
      </rPr>
      <t>(этаж№14)</t>
    </r>
  </si>
  <si>
    <r>
      <t xml:space="preserve">окраска трубы ф80(отопл.) </t>
    </r>
    <r>
      <rPr>
        <sz val="10"/>
        <rFont val="Times New Roman"/>
        <family val="1"/>
      </rPr>
      <t>этаж№4</t>
    </r>
  </si>
  <si>
    <t>заделка продухов сеткой</t>
  </si>
  <si>
    <r>
      <t>окраска ранее окоашеныз стен (</t>
    </r>
    <r>
      <rPr>
        <sz val="10"/>
        <rFont val="Times New Roman"/>
        <family val="1"/>
      </rPr>
      <t>лестн. площадка авар.выхода)</t>
    </r>
  </si>
  <si>
    <r>
      <t xml:space="preserve">восстановление перегородки из стеклоблоков </t>
    </r>
    <r>
      <rPr>
        <sz val="10"/>
        <rFont val="Times New Roman"/>
        <family val="1"/>
      </rPr>
      <t>(этаж№4)</t>
    </r>
  </si>
  <si>
    <t>смета</t>
  </si>
  <si>
    <r>
      <t>установка оконной фурнитуры</t>
    </r>
    <r>
      <rPr>
        <sz val="10"/>
        <rFont val="Times New Roman"/>
        <family val="1"/>
      </rPr>
      <t>(подвал</t>
    </r>
    <r>
      <rPr>
        <b/>
        <sz val="12"/>
        <rFont val="Times New Roman"/>
        <family val="1"/>
      </rPr>
      <t>)</t>
    </r>
  </si>
  <si>
    <r>
      <t>заделка трещин в стенах вокруг э/щитков</t>
    </r>
    <r>
      <rPr>
        <sz val="10"/>
        <rFont val="Times New Roman"/>
        <family val="1"/>
      </rPr>
      <t>(этаж№14,13,9,5)</t>
    </r>
  </si>
  <si>
    <t>замена вентиля ф 32мм</t>
  </si>
  <si>
    <t>прочие:</t>
  </si>
  <si>
    <t>установка(смена) выключателя</t>
  </si>
  <si>
    <t>10м.п.</t>
  </si>
  <si>
    <t>установка доски объявлений</t>
  </si>
  <si>
    <t>-полы(коридоры, тамбуры)</t>
  </si>
  <si>
    <t>-ступени</t>
  </si>
  <si>
    <t>замена плитки на керамогранит(1этаж):</t>
  </si>
  <si>
    <t>замена мусорных контейнеров</t>
  </si>
  <si>
    <t>утановка колес на контейнеры</t>
  </si>
  <si>
    <t>Входы в подвал</t>
  </si>
  <si>
    <t>установка навеса из поликарбоната</t>
  </si>
  <si>
    <t>устройство водоотведения</t>
  </si>
  <si>
    <t>остекление продухов</t>
  </si>
  <si>
    <t>устройство бетонной площадки (с уклоном)</t>
  </si>
  <si>
    <t>Цоколь</t>
  </si>
  <si>
    <t>ремонт штукатурки</t>
  </si>
  <si>
    <t>окраска по оштукатуренной поверхности</t>
  </si>
  <si>
    <t>демонтаж дверей</t>
  </si>
  <si>
    <t>ремонт откосов</t>
  </si>
  <si>
    <r>
      <t xml:space="preserve">ремонт оконных блоков (мелкий), </t>
    </r>
    <r>
      <rPr>
        <sz val="10"/>
        <rFont val="Times New Roman"/>
        <family val="1"/>
      </rPr>
      <t>этаж№6</t>
    </r>
  </si>
  <si>
    <t>установка табличек с надписями"видеонаблюдение)</t>
  </si>
  <si>
    <t>замена задвижек ф 100мм</t>
  </si>
  <si>
    <t>прочистка грязевиков</t>
  </si>
  <si>
    <t>прочистка грязевика</t>
  </si>
  <si>
    <t>разборка бетонного основания (лавка)</t>
  </si>
  <si>
    <t>уборка строительного мусора(арматура)</t>
  </si>
  <si>
    <t>тн</t>
  </si>
  <si>
    <t>окраска окон</t>
  </si>
  <si>
    <t>замена двери на дверь металлическую противопож.</t>
  </si>
  <si>
    <t>установка светильников на энергосберегающиебез датчиков движения</t>
  </si>
  <si>
    <t>восстановление теплоизоляции на отоплении ф80мм (без ст-ти изоляции)</t>
  </si>
  <si>
    <t>16шт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</si>
</sst>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"/>
    <numFmt numFmtId="171" formatCode="0.00000"/>
    <numFmt numFmtId="172" formatCode="0.0000"/>
    <numFmt numFmtId="173" formatCode="0.000"/>
  </numFmts>
  <fonts count="3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0"/>
      <color indexed="6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b/>
      <sz val="12"/>
      <color indexed="10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5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/>
      <top style="thin"/>
      <bottom>
        <color indexed="63"/>
      </bottom>
    </border>
    <border>
      <left style="medium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8" fillId="6" borderId="0" applyNumberFormat="0" applyBorder="0" applyAlignment="0" applyProtection="0"/>
    <xf numFmtId="0" fontId="18" fillId="8" borderId="0" applyNumberFormat="0" applyBorder="0" applyAlignment="0" applyProtection="0"/>
    <xf numFmtId="0" fontId="18" fillId="4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2" borderId="0" applyNumberFormat="0" applyBorder="0" applyAlignment="0" applyProtection="0"/>
    <xf numFmtId="0" fontId="18" fillId="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8" borderId="0" applyNumberFormat="0" applyBorder="0" applyAlignment="0" applyProtection="0"/>
    <xf numFmtId="0" fontId="19" fillId="3" borderId="1" applyNumberFormat="0" applyAlignment="0" applyProtection="0"/>
    <xf numFmtId="0" fontId="20" fillId="5" borderId="2" applyNumberFormat="0" applyAlignment="0" applyProtection="0"/>
    <xf numFmtId="0" fontId="21" fillId="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5" fillId="11" borderId="7" applyNumberFormat="0" applyAlignment="0" applyProtection="0"/>
    <xf numFmtId="0" fontId="26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10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/>
    </xf>
    <xf numFmtId="0" fontId="5" fillId="0" borderId="0" xfId="0" applyFont="1" applyBorder="1" applyAlignment="1">
      <alignment horizontal="center" wrapText="1"/>
    </xf>
    <xf numFmtId="49" fontId="7" fillId="0" borderId="12" xfId="54" applyNumberFormat="1" applyFont="1" applyFill="1" applyBorder="1" applyAlignment="1">
      <alignment horizontal="left" vertical="center" wrapText="1"/>
      <protection/>
    </xf>
    <xf numFmtId="3" fontId="7" fillId="0" borderId="13" xfId="54" applyNumberFormat="1" applyFont="1" applyFill="1" applyBorder="1" applyAlignment="1">
      <alignment horizontal="center" vertical="center" wrapText="1"/>
      <protection/>
    </xf>
    <xf numFmtId="169" fontId="10" fillId="0" borderId="13" xfId="0" applyNumberFormat="1" applyFont="1" applyFill="1" applyBorder="1" applyAlignment="1">
      <alignment/>
    </xf>
    <xf numFmtId="0" fontId="10" fillId="0" borderId="14" xfId="0" applyFont="1" applyFill="1" applyBorder="1" applyAlignment="1">
      <alignment horizontal="center"/>
    </xf>
    <xf numFmtId="169" fontId="10" fillId="0" borderId="15" xfId="0" applyNumberFormat="1" applyFont="1" applyFill="1" applyBorder="1" applyAlignment="1">
      <alignment/>
    </xf>
    <xf numFmtId="0" fontId="10" fillId="0" borderId="16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169" fontId="10" fillId="0" borderId="17" xfId="0" applyNumberFormat="1" applyFont="1" applyFill="1" applyBorder="1" applyAlignment="1">
      <alignment/>
    </xf>
    <xf numFmtId="3" fontId="7" fillId="0" borderId="17" xfId="54" applyNumberFormat="1" applyFont="1" applyFill="1" applyBorder="1" applyAlignment="1">
      <alignment horizontal="center" vertical="center" wrapText="1"/>
      <protection/>
    </xf>
    <xf numFmtId="0" fontId="10" fillId="0" borderId="18" xfId="0" applyFont="1" applyFill="1" applyBorder="1" applyAlignment="1">
      <alignment horizontal="center"/>
    </xf>
    <xf numFmtId="3" fontId="7" fillId="0" borderId="19" xfId="54" applyNumberFormat="1" applyFont="1" applyFill="1" applyBorder="1" applyAlignment="1">
      <alignment horizontal="center" vertical="center" wrapText="1"/>
      <protection/>
    </xf>
    <xf numFmtId="169" fontId="10" fillId="0" borderId="19" xfId="0" applyNumberFormat="1" applyFont="1" applyFill="1" applyBorder="1" applyAlignment="1">
      <alignment/>
    </xf>
    <xf numFmtId="0" fontId="10" fillId="0" borderId="20" xfId="0" applyFont="1" applyFill="1" applyBorder="1" applyAlignment="1">
      <alignment horizontal="center"/>
    </xf>
    <xf numFmtId="0" fontId="5" fillId="0" borderId="21" xfId="0" applyFont="1" applyBorder="1" applyAlignment="1">
      <alignment horizontal="center" wrapText="1"/>
    </xf>
    <xf numFmtId="3" fontId="7" fillId="0" borderId="15" xfId="54" applyNumberFormat="1" applyFont="1" applyFill="1" applyBorder="1" applyAlignment="1">
      <alignment horizontal="center" vertical="center" wrapText="1"/>
      <protection/>
    </xf>
    <xf numFmtId="0" fontId="14" fillId="0" borderId="22" xfId="54" applyFont="1" applyBorder="1" applyAlignment="1">
      <alignment horizontal="center" vertical="center" wrapText="1"/>
      <protection/>
    </xf>
    <xf numFmtId="0" fontId="14" fillId="0" borderId="22" xfId="0" applyFont="1" applyBorder="1" applyAlignment="1">
      <alignment horizontal="center" vertical="center" wrapText="1"/>
    </xf>
    <xf numFmtId="0" fontId="14" fillId="0" borderId="22" xfId="54" applyFont="1" applyFill="1" applyBorder="1" applyAlignment="1">
      <alignment horizontal="center" vertical="center" wrapText="1"/>
      <protection/>
    </xf>
    <xf numFmtId="0" fontId="14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/>
    </xf>
    <xf numFmtId="43" fontId="0" fillId="0" borderId="0" xfId="0" applyNumberFormat="1" applyFill="1" applyAlignment="1">
      <alignment/>
    </xf>
    <xf numFmtId="0" fontId="10" fillId="4" borderId="19" xfId="0" applyFont="1" applyFill="1" applyBorder="1" applyAlignment="1">
      <alignment/>
    </xf>
    <xf numFmtId="169" fontId="7" fillId="4" borderId="19" xfId="0" applyNumberFormat="1" applyFont="1" applyFill="1" applyBorder="1" applyAlignment="1">
      <alignment/>
    </xf>
    <xf numFmtId="43" fontId="7" fillId="0" borderId="25" xfId="54" applyNumberFormat="1" applyFont="1" applyFill="1" applyBorder="1" applyAlignment="1">
      <alignment vertical="center" wrapText="1"/>
      <protection/>
    </xf>
    <xf numFmtId="43" fontId="7" fillId="0" borderId="26" xfId="54" applyNumberFormat="1" applyFont="1" applyFill="1" applyBorder="1" applyAlignment="1">
      <alignment vertical="center" wrapText="1"/>
      <protection/>
    </xf>
    <xf numFmtId="49" fontId="7" fillId="0" borderId="27" xfId="54" applyNumberFormat="1" applyFont="1" applyFill="1" applyBorder="1" applyAlignment="1">
      <alignment horizontal="left" vertical="center" wrapText="1"/>
      <protection/>
    </xf>
    <xf numFmtId="169" fontId="10" fillId="0" borderId="15" xfId="0" applyNumberFormat="1" applyFont="1" applyFill="1" applyBorder="1" applyAlignment="1">
      <alignment horizontal="center"/>
    </xf>
    <xf numFmtId="169" fontId="7" fillId="0" borderId="25" xfId="54" applyNumberFormat="1" applyFont="1" applyFill="1" applyBorder="1" applyAlignment="1">
      <alignment vertical="center" wrapText="1"/>
      <protection/>
    </xf>
    <xf numFmtId="0" fontId="10" fillId="0" borderId="15" xfId="0" applyFont="1" applyFill="1" applyBorder="1" applyAlignment="1">
      <alignment horizontal="center"/>
    </xf>
    <xf numFmtId="169" fontId="10" fillId="0" borderId="28" xfId="0" applyNumberFormat="1" applyFont="1" applyFill="1" applyBorder="1" applyAlignment="1">
      <alignment/>
    </xf>
    <xf numFmtId="0" fontId="10" fillId="0" borderId="29" xfId="0" applyFont="1" applyFill="1" applyBorder="1" applyAlignment="1">
      <alignment horizontal="center"/>
    </xf>
    <xf numFmtId="49" fontId="7" fillId="0" borderId="30" xfId="54" applyNumberFormat="1" applyFont="1" applyFill="1" applyBorder="1" applyAlignment="1">
      <alignment horizontal="left" vertical="center" wrapText="1"/>
      <protection/>
    </xf>
    <xf numFmtId="49" fontId="7" fillId="0" borderId="31" xfId="54" applyNumberFormat="1" applyFont="1" applyFill="1" applyBorder="1" applyAlignment="1">
      <alignment horizontal="center" vertical="center" wrapText="1"/>
      <protection/>
    </xf>
    <xf numFmtId="49" fontId="7" fillId="0" borderId="13" xfId="54" applyNumberFormat="1" applyFont="1" applyFill="1" applyBorder="1" applyAlignment="1">
      <alignment horizontal="center" vertical="center" wrapText="1"/>
      <protection/>
    </xf>
    <xf numFmtId="49" fontId="7" fillId="0" borderId="19" xfId="54" applyNumberFormat="1" applyFont="1" applyFill="1" applyBorder="1" applyAlignment="1">
      <alignment horizontal="center" vertical="center" wrapText="1"/>
      <protection/>
    </xf>
    <xf numFmtId="0" fontId="7" fillId="0" borderId="19" xfId="0" applyFont="1" applyFill="1" applyBorder="1" applyAlignment="1">
      <alignment horizontal="center"/>
    </xf>
    <xf numFmtId="0" fontId="11" fillId="4" borderId="32" xfId="0" applyFont="1" applyFill="1" applyBorder="1" applyAlignment="1">
      <alignment horizontal="left" wrapText="1"/>
    </xf>
    <xf numFmtId="0" fontId="10" fillId="0" borderId="13" xfId="0" applyFont="1" applyFill="1" applyBorder="1" applyAlignment="1">
      <alignment horizontal="center"/>
    </xf>
    <xf numFmtId="43" fontId="7" fillId="0" borderId="27" xfId="54" applyNumberFormat="1" applyFont="1" applyFill="1" applyBorder="1" applyAlignment="1">
      <alignment vertical="center" wrapText="1"/>
      <protection/>
    </xf>
    <xf numFmtId="43" fontId="7" fillId="0" borderId="33" xfId="54" applyNumberFormat="1" applyFont="1" applyFill="1" applyBorder="1" applyAlignment="1">
      <alignment vertical="center" wrapText="1"/>
      <protection/>
    </xf>
    <xf numFmtId="49" fontId="7" fillId="0" borderId="34" xfId="54" applyNumberFormat="1" applyFont="1" applyFill="1" applyBorder="1" applyAlignment="1">
      <alignment horizontal="left" vertical="center" wrapText="1"/>
      <protection/>
    </xf>
    <xf numFmtId="49" fontId="7" fillId="0" borderId="17" xfId="54" applyNumberFormat="1" applyFont="1" applyFill="1" applyBorder="1" applyAlignment="1">
      <alignment horizontal="left" vertical="center" wrapText="1"/>
      <protection/>
    </xf>
    <xf numFmtId="3" fontId="7" fillId="0" borderId="28" xfId="54" applyNumberFormat="1" applyFont="1" applyFill="1" applyBorder="1" applyAlignment="1">
      <alignment horizontal="center" vertical="center" wrapText="1"/>
      <protection/>
    </xf>
    <xf numFmtId="169" fontId="10" fillId="0" borderId="28" xfId="0" applyNumberFormat="1" applyFont="1" applyFill="1" applyBorder="1" applyAlignment="1">
      <alignment horizontal="center"/>
    </xf>
    <xf numFmtId="169" fontId="7" fillId="4" borderId="19" xfId="0" applyNumberFormat="1" applyFont="1" applyFill="1" applyBorder="1" applyAlignment="1">
      <alignment horizontal="center"/>
    </xf>
    <xf numFmtId="49" fontId="7" fillId="0" borderId="35" xfId="54" applyNumberFormat="1" applyFont="1" applyFill="1" applyBorder="1" applyAlignment="1">
      <alignment horizontal="left" vertical="center" wrapText="1"/>
      <protection/>
    </xf>
    <xf numFmtId="49" fontId="7" fillId="0" borderId="17" xfId="54" applyNumberFormat="1" applyFont="1" applyFill="1" applyBorder="1" applyAlignment="1">
      <alignment horizontal="center" vertical="center" wrapText="1"/>
      <protection/>
    </xf>
    <xf numFmtId="0" fontId="10" fillId="0" borderId="17" xfId="0" applyFont="1" applyFill="1" applyBorder="1" applyAlignment="1">
      <alignment horizontal="center"/>
    </xf>
    <xf numFmtId="169" fontId="10" fillId="0" borderId="13" xfId="0" applyNumberFormat="1" applyFont="1" applyFill="1" applyBorder="1" applyAlignment="1">
      <alignment/>
    </xf>
    <xf numFmtId="169" fontId="10" fillId="0" borderId="31" xfId="0" applyNumberFormat="1" applyFont="1" applyFill="1" applyBorder="1" applyAlignment="1">
      <alignment/>
    </xf>
    <xf numFmtId="49" fontId="7" fillId="0" borderId="15" xfId="54" applyNumberFormat="1" applyFont="1" applyFill="1" applyBorder="1" applyAlignment="1">
      <alignment horizontal="center" vertical="center" wrapText="1"/>
      <protection/>
    </xf>
    <xf numFmtId="169" fontId="10" fillId="0" borderId="13" xfId="0" applyNumberFormat="1" applyFont="1" applyFill="1" applyBorder="1" applyAlignment="1">
      <alignment horizontal="center"/>
    </xf>
    <xf numFmtId="169" fontId="10" fillId="0" borderId="17" xfId="0" applyNumberFormat="1" applyFont="1" applyFill="1" applyBorder="1" applyAlignment="1">
      <alignment/>
    </xf>
    <xf numFmtId="169" fontId="7" fillId="4" borderId="17" xfId="0" applyNumberFormat="1" applyFont="1" applyFill="1" applyBorder="1" applyAlignment="1">
      <alignment/>
    </xf>
    <xf numFmtId="49" fontId="7" fillId="0" borderId="20" xfId="54" applyNumberFormat="1" applyFont="1" applyFill="1" applyBorder="1" applyAlignment="1">
      <alignment horizontal="left" vertical="center" wrapText="1"/>
      <protection/>
    </xf>
    <xf numFmtId="0" fontId="15" fillId="4" borderId="3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49" fontId="12" fillId="0" borderId="12" xfId="54" applyNumberFormat="1" applyFont="1" applyFill="1" applyBorder="1" applyAlignment="1">
      <alignment horizontal="left" vertical="center" wrapText="1"/>
      <protection/>
    </xf>
    <xf numFmtId="43" fontId="10" fillId="0" borderId="33" xfId="54" applyNumberFormat="1" applyFont="1" applyFill="1" applyBorder="1" applyAlignment="1">
      <alignment vertical="center" wrapText="1"/>
      <protection/>
    </xf>
    <xf numFmtId="43" fontId="10" fillId="0" borderId="25" xfId="54" applyNumberFormat="1" applyFont="1" applyFill="1" applyBorder="1" applyAlignment="1">
      <alignment vertical="center" wrapText="1"/>
      <protection/>
    </xf>
    <xf numFmtId="43" fontId="10" fillId="0" borderId="26" xfId="54" applyNumberFormat="1" applyFont="1" applyFill="1" applyBorder="1" applyAlignment="1">
      <alignment vertical="center" wrapText="1"/>
      <protection/>
    </xf>
    <xf numFmtId="43" fontId="10" fillId="0" borderId="36" xfId="54" applyNumberFormat="1" applyFont="1" applyFill="1" applyBorder="1" applyAlignment="1">
      <alignment vertical="center" wrapText="1"/>
      <protection/>
    </xf>
    <xf numFmtId="169" fontId="11" fillId="4" borderId="30" xfId="0" applyNumberFormat="1" applyFont="1" applyFill="1" applyBorder="1" applyAlignment="1">
      <alignment/>
    </xf>
    <xf numFmtId="0" fontId="7" fillId="0" borderId="31" xfId="0" applyFont="1" applyFill="1" applyBorder="1" applyAlignment="1">
      <alignment horizontal="center"/>
    </xf>
    <xf numFmtId="49" fontId="12" fillId="0" borderId="35" xfId="54" applyNumberFormat="1" applyFont="1" applyFill="1" applyBorder="1" applyAlignment="1">
      <alignment horizontal="left" vertical="center" wrapText="1"/>
      <protection/>
    </xf>
    <xf numFmtId="49" fontId="7" fillId="0" borderId="37" xfId="54" applyNumberFormat="1" applyFont="1" applyFill="1" applyBorder="1" applyAlignment="1">
      <alignment horizontal="left" vertical="center" wrapText="1"/>
      <protection/>
    </xf>
    <xf numFmtId="43" fontId="10" fillId="0" borderId="34" xfId="54" applyNumberFormat="1" applyFont="1" applyFill="1" applyBorder="1" applyAlignment="1">
      <alignment vertical="center" wrapText="1"/>
      <protection/>
    </xf>
    <xf numFmtId="49" fontId="7" fillId="0" borderId="25" xfId="54" applyNumberFormat="1" applyFont="1" applyFill="1" applyBorder="1" applyAlignment="1">
      <alignment horizontal="left" vertical="center" wrapText="1"/>
      <protection/>
    </xf>
    <xf numFmtId="49" fontId="7" fillId="0" borderId="38" xfId="54" applyNumberFormat="1" applyFont="1" applyFill="1" applyBorder="1" applyAlignment="1">
      <alignment horizontal="left" vertical="center" wrapText="1"/>
      <protection/>
    </xf>
    <xf numFmtId="0" fontId="10" fillId="0" borderId="28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4" borderId="19" xfId="0" applyFont="1" applyFill="1" applyBorder="1" applyAlignment="1">
      <alignment horizontal="center"/>
    </xf>
    <xf numFmtId="0" fontId="16" fillId="0" borderId="0" xfId="0" applyFont="1" applyAlignment="1">
      <alignment/>
    </xf>
    <xf numFmtId="43" fontId="10" fillId="0" borderId="12" xfId="54" applyNumberFormat="1" applyFont="1" applyFill="1" applyBorder="1" applyAlignment="1">
      <alignment vertical="center" wrapText="1"/>
      <protection/>
    </xf>
    <xf numFmtId="169" fontId="10" fillId="0" borderId="38" xfId="0" applyNumberFormat="1" applyFont="1" applyFill="1" applyBorder="1" applyAlignment="1">
      <alignment horizontal="center"/>
    </xf>
    <xf numFmtId="49" fontId="7" fillId="0" borderId="0" xfId="54" applyNumberFormat="1" applyFont="1" applyFill="1" applyBorder="1" applyAlignment="1">
      <alignment horizontal="left" vertical="center" wrapText="1"/>
      <protection/>
    </xf>
    <xf numFmtId="0" fontId="7" fillId="0" borderId="28" xfId="0" applyFont="1" applyFill="1" applyBorder="1" applyAlignment="1">
      <alignment horizontal="center"/>
    </xf>
    <xf numFmtId="49" fontId="7" fillId="0" borderId="28" xfId="54" applyNumberFormat="1" applyFont="1" applyFill="1" applyBorder="1" applyAlignment="1">
      <alignment horizontal="center" vertical="center" wrapText="1"/>
      <protection/>
    </xf>
    <xf numFmtId="49" fontId="7" fillId="0" borderId="39" xfId="54" applyNumberFormat="1" applyFont="1" applyFill="1" applyBorder="1" applyAlignment="1">
      <alignment horizontal="center" vertical="center" wrapText="1"/>
      <protection/>
    </xf>
    <xf numFmtId="169" fontId="10" fillId="0" borderId="11" xfId="0" applyNumberFormat="1" applyFont="1" applyFill="1" applyBorder="1" applyAlignment="1">
      <alignment/>
    </xf>
    <xf numFmtId="169" fontId="10" fillId="0" borderId="39" xfId="0" applyNumberFormat="1" applyFont="1" applyFill="1" applyBorder="1" applyAlignment="1">
      <alignment/>
    </xf>
    <xf numFmtId="0" fontId="32" fillId="0" borderId="0" xfId="0" applyFont="1" applyAlignment="1">
      <alignment horizontal="center" vertical="top" wrapText="1"/>
    </xf>
    <xf numFmtId="0" fontId="7" fillId="0" borderId="11" xfId="0" applyFont="1" applyFill="1" applyBorder="1" applyAlignment="1">
      <alignment horizontal="center"/>
    </xf>
    <xf numFmtId="49" fontId="7" fillId="0" borderId="40" xfId="54" applyNumberFormat="1" applyFont="1" applyFill="1" applyBorder="1" applyAlignment="1">
      <alignment horizontal="left" vertical="center" wrapText="1"/>
      <protection/>
    </xf>
    <xf numFmtId="169" fontId="7" fillId="4" borderId="28" xfId="0" applyNumberFormat="1" applyFont="1" applyFill="1" applyBorder="1" applyAlignment="1">
      <alignment/>
    </xf>
    <xf numFmtId="49" fontId="7" fillId="0" borderId="41" xfId="54" applyNumberFormat="1" applyFont="1" applyFill="1" applyBorder="1" applyAlignment="1">
      <alignment horizontal="left" vertical="center" wrapText="1"/>
      <protection/>
    </xf>
    <xf numFmtId="169" fontId="10" fillId="0" borderId="39" xfId="0" applyNumberFormat="1" applyFont="1" applyFill="1" applyBorder="1" applyAlignment="1">
      <alignment/>
    </xf>
    <xf numFmtId="0" fontId="10" fillId="0" borderId="39" xfId="0" applyFont="1" applyFill="1" applyBorder="1" applyAlignment="1">
      <alignment horizontal="center"/>
    </xf>
    <xf numFmtId="43" fontId="10" fillId="0" borderId="42" xfId="54" applyNumberFormat="1" applyFont="1" applyFill="1" applyBorder="1" applyAlignment="1">
      <alignment vertical="center" wrapText="1"/>
      <protection/>
    </xf>
    <xf numFmtId="0" fontId="7" fillId="0" borderId="39" xfId="0" applyFont="1" applyFill="1" applyBorder="1" applyAlignment="1">
      <alignment horizontal="center" vertical="center" wrapText="1"/>
    </xf>
    <xf numFmtId="49" fontId="7" fillId="0" borderId="43" xfId="54" applyNumberFormat="1" applyFont="1" applyFill="1" applyBorder="1" applyAlignment="1">
      <alignment horizontal="left" vertical="center" wrapText="1"/>
      <protection/>
    </xf>
    <xf numFmtId="3" fontId="7" fillId="0" borderId="39" xfId="54" applyNumberFormat="1" applyFont="1" applyFill="1" applyBorder="1" applyAlignment="1">
      <alignment horizontal="center" vertical="center" wrapText="1"/>
      <protection/>
    </xf>
    <xf numFmtId="169" fontId="10" fillId="0" borderId="39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left" wrapText="1"/>
    </xf>
    <xf numFmtId="43" fontId="10" fillId="0" borderId="27" xfId="54" applyNumberFormat="1" applyFont="1" applyFill="1" applyBorder="1" applyAlignment="1">
      <alignment vertical="center" wrapText="1"/>
      <protection/>
    </xf>
    <xf numFmtId="169" fontId="10" fillId="0" borderId="27" xfId="54" applyNumberFormat="1" applyFont="1" applyFill="1" applyBorder="1" applyAlignment="1">
      <alignment vertical="center" wrapText="1"/>
      <protection/>
    </xf>
    <xf numFmtId="43" fontId="10" fillId="0" borderId="44" xfId="54" applyNumberFormat="1" applyFont="1" applyFill="1" applyBorder="1" applyAlignment="1">
      <alignment vertical="center" wrapText="1"/>
      <protection/>
    </xf>
    <xf numFmtId="43" fontId="10" fillId="0" borderId="45" xfId="54" applyNumberFormat="1" applyFont="1" applyFill="1" applyBorder="1" applyAlignment="1">
      <alignment vertical="center" wrapText="1"/>
      <protection/>
    </xf>
    <xf numFmtId="43" fontId="7" fillId="4" borderId="19" xfId="54" applyNumberFormat="1" applyFont="1" applyFill="1" applyBorder="1" applyAlignment="1">
      <alignment vertical="center" wrapText="1"/>
      <protection/>
    </xf>
    <xf numFmtId="43" fontId="7" fillId="0" borderId="45" xfId="54" applyNumberFormat="1" applyFont="1" applyFill="1" applyBorder="1" applyAlignment="1">
      <alignment vertical="center" wrapText="1"/>
      <protection/>
    </xf>
    <xf numFmtId="43" fontId="10" fillId="0" borderId="0" xfId="54" applyNumberFormat="1" applyFont="1" applyFill="1" applyBorder="1" applyAlignment="1">
      <alignment vertical="center" wrapText="1"/>
      <protection/>
    </xf>
    <xf numFmtId="43" fontId="10" fillId="0" borderId="38" xfId="54" applyNumberFormat="1" applyFont="1" applyFill="1" applyBorder="1" applyAlignment="1">
      <alignment vertical="center" wrapText="1"/>
      <protection/>
    </xf>
    <xf numFmtId="43" fontId="11" fillId="4" borderId="19" xfId="54" applyNumberFormat="1" applyFont="1" applyFill="1" applyBorder="1" applyAlignment="1">
      <alignment vertical="center" wrapText="1"/>
      <protection/>
    </xf>
    <xf numFmtId="43" fontId="7" fillId="0" borderId="38" xfId="54" applyNumberFormat="1" applyFont="1" applyFill="1" applyBorder="1" applyAlignment="1">
      <alignment vertical="center" wrapText="1"/>
      <protection/>
    </xf>
    <xf numFmtId="43" fontId="10" fillId="0" borderId="46" xfId="54" applyNumberFormat="1" applyFont="1" applyFill="1" applyBorder="1" applyAlignment="1">
      <alignment vertical="center" wrapText="1"/>
      <protection/>
    </xf>
    <xf numFmtId="43" fontId="10" fillId="0" borderId="47" xfId="54" applyNumberFormat="1" applyFont="1" applyFill="1" applyBorder="1" applyAlignment="1">
      <alignment vertical="center" wrapText="1"/>
      <protection/>
    </xf>
    <xf numFmtId="169" fontId="10" fillId="0" borderId="26" xfId="54" applyNumberFormat="1" applyFont="1" applyFill="1" applyBorder="1" applyAlignment="1">
      <alignment vertical="center" wrapText="1"/>
      <protection/>
    </xf>
    <xf numFmtId="169" fontId="10" fillId="0" borderId="25" xfId="54" applyNumberFormat="1" applyFont="1" applyFill="1" applyBorder="1" applyAlignment="1">
      <alignment vertical="center" wrapText="1"/>
      <protection/>
    </xf>
    <xf numFmtId="169" fontId="11" fillId="4" borderId="48" xfId="0" applyNumberFormat="1" applyFont="1" applyFill="1" applyBorder="1" applyAlignment="1">
      <alignment/>
    </xf>
    <xf numFmtId="49" fontId="7" fillId="0" borderId="31" xfId="54" applyNumberFormat="1" applyFont="1" applyFill="1" applyBorder="1" applyAlignment="1">
      <alignment horizontal="left" vertical="center" wrapText="1"/>
      <protection/>
    </xf>
    <xf numFmtId="49" fontId="7" fillId="0" borderId="15" xfId="54" applyNumberFormat="1" applyFont="1" applyFill="1" applyBorder="1" applyAlignment="1">
      <alignment horizontal="left" vertical="center" wrapText="1"/>
      <protection/>
    </xf>
    <xf numFmtId="49" fontId="7" fillId="0" borderId="13" xfId="54" applyNumberFormat="1" applyFont="1" applyFill="1" applyBorder="1" applyAlignment="1">
      <alignment horizontal="left" vertical="center" wrapText="1"/>
      <protection/>
    </xf>
    <xf numFmtId="49" fontId="7" fillId="0" borderId="39" xfId="54" applyNumberFormat="1" applyFont="1" applyFill="1" applyBorder="1" applyAlignment="1">
      <alignment horizontal="left" vertical="center" wrapText="1"/>
      <protection/>
    </xf>
    <xf numFmtId="49" fontId="7" fillId="0" borderId="19" xfId="54" applyNumberFormat="1" applyFont="1" applyFill="1" applyBorder="1" applyAlignment="1">
      <alignment horizontal="left" vertical="center" wrapText="1"/>
      <protection/>
    </xf>
    <xf numFmtId="49" fontId="7" fillId="0" borderId="15" xfId="54" applyNumberFormat="1" applyFont="1" applyFill="1" applyBorder="1" applyAlignment="1">
      <alignment horizontal="left" vertical="center" wrapText="1"/>
      <protection/>
    </xf>
    <xf numFmtId="49" fontId="7" fillId="0" borderId="28" xfId="54" applyNumberFormat="1" applyFont="1" applyFill="1" applyBorder="1" applyAlignment="1">
      <alignment horizontal="left" vertical="center" wrapText="1"/>
      <protection/>
    </xf>
    <xf numFmtId="169" fontId="10" fillId="0" borderId="49" xfId="0" applyNumberFormat="1" applyFont="1" applyFill="1" applyBorder="1" applyAlignment="1">
      <alignment/>
    </xf>
    <xf numFmtId="169" fontId="10" fillId="0" borderId="26" xfId="0" applyNumberFormat="1" applyFont="1" applyFill="1" applyBorder="1" applyAlignment="1">
      <alignment/>
    </xf>
    <xf numFmtId="169" fontId="10" fillId="0" borderId="50" xfId="0" applyNumberFormat="1" applyFont="1" applyFill="1" applyBorder="1" applyAlignment="1">
      <alignment/>
    </xf>
    <xf numFmtId="169" fontId="10" fillId="0" borderId="48" xfId="0" applyNumberFormat="1" applyFont="1" applyFill="1" applyBorder="1" applyAlignment="1">
      <alignment/>
    </xf>
    <xf numFmtId="169" fontId="10" fillId="0" borderId="34" xfId="0" applyNumberFormat="1" applyFont="1" applyFill="1" applyBorder="1" applyAlignment="1">
      <alignment/>
    </xf>
    <xf numFmtId="169" fontId="10" fillId="0" borderId="0" xfId="0" applyNumberFormat="1" applyFont="1" applyFill="1" applyBorder="1" applyAlignment="1">
      <alignment/>
    </xf>
    <xf numFmtId="0" fontId="10" fillId="0" borderId="31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39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169" fontId="7" fillId="4" borderId="48" xfId="0" applyNumberFormat="1" applyFont="1" applyFill="1" applyBorder="1" applyAlignment="1">
      <alignment horizontal="center"/>
    </xf>
    <xf numFmtId="49" fontId="7" fillId="0" borderId="51" xfId="54" applyNumberFormat="1" applyFont="1" applyFill="1" applyBorder="1" applyAlignment="1">
      <alignment horizontal="left" vertical="center" wrapText="1"/>
      <protection/>
    </xf>
    <xf numFmtId="169" fontId="7" fillId="4" borderId="30" xfId="54" applyNumberFormat="1" applyFont="1" applyFill="1" applyBorder="1" applyAlignment="1">
      <alignment vertical="center" wrapText="1"/>
      <protection/>
    </xf>
    <xf numFmtId="43" fontId="7" fillId="4" borderId="32" xfId="54" applyNumberFormat="1" applyFont="1" applyFill="1" applyBorder="1" applyAlignment="1">
      <alignment vertical="center" wrapText="1"/>
      <protection/>
    </xf>
    <xf numFmtId="43" fontId="10" fillId="0" borderId="25" xfId="54" applyNumberFormat="1" applyFont="1" applyFill="1" applyBorder="1" applyAlignment="1">
      <alignment vertical="center" wrapText="1"/>
      <protection/>
    </xf>
    <xf numFmtId="43" fontId="10" fillId="0" borderId="26" xfId="54" applyNumberFormat="1" applyFont="1" applyFill="1" applyBorder="1" applyAlignment="1">
      <alignment vertical="center" wrapText="1"/>
      <protection/>
    </xf>
    <xf numFmtId="43" fontId="7" fillId="0" borderId="25" xfId="54" applyNumberFormat="1" applyFont="1" applyFill="1" applyBorder="1" applyAlignment="1">
      <alignment vertical="center" wrapText="1"/>
      <protection/>
    </xf>
    <xf numFmtId="43" fontId="7" fillId="0" borderId="26" xfId="54" applyNumberFormat="1" applyFont="1" applyFill="1" applyBorder="1" applyAlignment="1">
      <alignment vertical="center" wrapText="1"/>
      <protection/>
    </xf>
    <xf numFmtId="0" fontId="14" fillId="0" borderId="30" xfId="0" applyFont="1" applyBorder="1" applyAlignment="1">
      <alignment horizontal="center"/>
    </xf>
    <xf numFmtId="0" fontId="14" fillId="0" borderId="30" xfId="54" applyFont="1" applyFill="1" applyBorder="1" applyAlignment="1">
      <alignment horizontal="center" vertical="center" wrapText="1"/>
      <protection/>
    </xf>
    <xf numFmtId="0" fontId="14" fillId="0" borderId="32" xfId="54" applyFont="1" applyFill="1" applyBorder="1" applyAlignment="1">
      <alignment horizontal="center" vertical="center" wrapText="1"/>
      <protection/>
    </xf>
    <xf numFmtId="0" fontId="14" fillId="0" borderId="37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0" fontId="7" fillId="0" borderId="30" xfId="0" applyFont="1" applyBorder="1" applyAlignment="1">
      <alignment horizontal="left"/>
    </xf>
    <xf numFmtId="0" fontId="7" fillId="0" borderId="37" xfId="0" applyFont="1" applyBorder="1" applyAlignment="1">
      <alignment horizontal="left"/>
    </xf>
    <xf numFmtId="0" fontId="7" fillId="0" borderId="32" xfId="0" applyFont="1" applyBorder="1" applyAlignment="1">
      <alignment horizontal="left"/>
    </xf>
    <xf numFmtId="0" fontId="12" fillId="4" borderId="30" xfId="54" applyFont="1" applyFill="1" applyBorder="1" applyAlignment="1">
      <alignment horizontal="center" vertical="center" wrapText="1"/>
      <protection/>
    </xf>
    <xf numFmtId="0" fontId="12" fillId="4" borderId="37" xfId="54" applyFont="1" applyFill="1" applyBorder="1" applyAlignment="1">
      <alignment horizontal="center" vertical="center" wrapText="1"/>
      <protection/>
    </xf>
    <xf numFmtId="0" fontId="12" fillId="4" borderId="32" xfId="54" applyFont="1" applyFill="1" applyBorder="1" applyAlignment="1">
      <alignment horizontal="center" vertical="center" wrapText="1"/>
      <protection/>
    </xf>
    <xf numFmtId="3" fontId="7" fillId="0" borderId="52" xfId="54" applyNumberFormat="1" applyFont="1" applyFill="1" applyBorder="1" applyAlignment="1">
      <alignment horizontal="center" vertical="center" wrapText="1"/>
      <protection/>
    </xf>
    <xf numFmtId="3" fontId="7" fillId="0" borderId="35" xfId="54" applyNumberFormat="1" applyFont="1" applyFill="1" applyBorder="1" applyAlignment="1">
      <alignment horizontal="center" vertical="center" wrapText="1"/>
      <protection/>
    </xf>
    <xf numFmtId="3" fontId="7" fillId="0" borderId="53" xfId="54" applyNumberFormat="1" applyFont="1" applyFill="1" applyBorder="1" applyAlignment="1">
      <alignment horizontal="center" vertical="center" wrapText="1"/>
      <protection/>
    </xf>
    <xf numFmtId="169" fontId="7" fillId="0" borderId="37" xfId="54" applyNumberFormat="1" applyFont="1" applyFill="1" applyBorder="1" applyAlignment="1">
      <alignment vertical="center" wrapText="1"/>
      <protection/>
    </xf>
    <xf numFmtId="43" fontId="7" fillId="0" borderId="32" xfId="54" applyNumberFormat="1" applyFont="1" applyFill="1" applyBorder="1" applyAlignment="1">
      <alignment vertical="center" wrapText="1"/>
      <protection/>
    </xf>
    <xf numFmtId="43" fontId="7" fillId="0" borderId="45" xfId="54" applyNumberFormat="1" applyFont="1" applyFill="1" applyBorder="1" applyAlignment="1">
      <alignment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tabSelected="1" zoomScalePageLayoutView="0" workbookViewId="0" topLeftCell="A64">
      <selection activeCell="I95" sqref="I94:I95"/>
    </sheetView>
  </sheetViews>
  <sheetFormatPr defaultColWidth="9.00390625" defaultRowHeight="12.75"/>
  <cols>
    <col min="1" max="1" width="6.125" style="1" customWidth="1"/>
    <col min="2" max="2" width="45.125" style="2" customWidth="1"/>
    <col min="4" max="4" width="13.00390625" style="0" customWidth="1"/>
    <col min="5" max="5" width="8.375" style="0" customWidth="1"/>
    <col min="6" max="6" width="13.625" style="0" customWidth="1"/>
    <col min="7" max="7" width="12.75390625" style="0" customWidth="1"/>
    <col min="8" max="8" width="13.625" style="0" customWidth="1"/>
    <col min="9" max="9" width="16.625" style="0" customWidth="1"/>
    <col min="10" max="10" width="19.125" style="0" customWidth="1"/>
    <col min="13" max="13" width="11.875" style="0" bestFit="1" customWidth="1"/>
  </cols>
  <sheetData>
    <row r="1" spans="2:10" ht="15.75">
      <c r="B1" s="101"/>
      <c r="J1" s="113"/>
    </row>
    <row r="2" spans="1:10" ht="15.75">
      <c r="A2" s="161" t="s">
        <v>52</v>
      </c>
      <c r="B2" s="161"/>
      <c r="C2" s="161"/>
      <c r="D2" s="161"/>
      <c r="E2" s="161"/>
      <c r="F2" s="161"/>
      <c r="G2" s="161"/>
      <c r="H2" s="161"/>
      <c r="I2" s="161"/>
      <c r="J2" s="161"/>
    </row>
    <row r="3" spans="1:10" ht="15.75" customHeight="1">
      <c r="A3" s="161" t="s">
        <v>53</v>
      </c>
      <c r="B3" s="161"/>
      <c r="C3" s="161"/>
      <c r="D3" s="161"/>
      <c r="E3" s="161"/>
      <c r="F3" s="161"/>
      <c r="G3" s="13"/>
      <c r="H3" s="13"/>
      <c r="I3" s="13"/>
      <c r="J3" s="13"/>
    </row>
    <row r="4" spans="1:10" ht="15.75" customHeight="1" thickBot="1">
      <c r="A4" s="114"/>
      <c r="B4" s="114"/>
      <c r="C4" s="114"/>
      <c r="D4" s="114"/>
      <c r="E4" s="114"/>
      <c r="F4" s="114"/>
      <c r="G4" s="13"/>
      <c r="H4" s="13"/>
      <c r="I4" s="13"/>
      <c r="J4" s="13"/>
    </row>
    <row r="5" spans="1:10" ht="21.75" customHeight="1" thickBot="1">
      <c r="A5" s="3" t="s">
        <v>17</v>
      </c>
      <c r="B5" s="4" t="s">
        <v>18</v>
      </c>
      <c r="C5" s="5" t="s">
        <v>19</v>
      </c>
      <c r="D5" s="4" t="s">
        <v>20</v>
      </c>
      <c r="E5" s="4" t="s">
        <v>21</v>
      </c>
      <c r="F5" s="4" t="s">
        <v>22</v>
      </c>
      <c r="G5" s="162" t="s">
        <v>28</v>
      </c>
      <c r="H5" s="163"/>
      <c r="I5" s="163"/>
      <c r="J5" s="164"/>
    </row>
    <row r="6" spans="1:10" ht="15.75" customHeight="1" thickBot="1">
      <c r="A6" s="6" t="s">
        <v>23</v>
      </c>
      <c r="B6" s="7"/>
      <c r="C6" s="8" t="s">
        <v>24</v>
      </c>
      <c r="D6" s="9" t="s">
        <v>25</v>
      </c>
      <c r="E6" s="9" t="s">
        <v>26</v>
      </c>
      <c r="F6" s="29" t="s">
        <v>6</v>
      </c>
      <c r="G6" s="162" t="s">
        <v>37</v>
      </c>
      <c r="H6" s="164"/>
      <c r="I6" s="159" t="s">
        <v>54</v>
      </c>
      <c r="J6" s="160"/>
    </row>
    <row r="7" spans="1:10" ht="9" customHeight="1" thickBot="1">
      <c r="A7" s="35" t="s">
        <v>9</v>
      </c>
      <c r="B7" s="31" t="s">
        <v>10</v>
      </c>
      <c r="C7" s="31" t="s">
        <v>11</v>
      </c>
      <c r="D7" s="32" t="s">
        <v>12</v>
      </c>
      <c r="E7" s="33" t="s">
        <v>13</v>
      </c>
      <c r="F7" s="34" t="s">
        <v>14</v>
      </c>
      <c r="G7" s="156">
        <v>8</v>
      </c>
      <c r="H7" s="157"/>
      <c r="I7" s="155">
        <v>9</v>
      </c>
      <c r="J7" s="158"/>
    </row>
    <row r="8" spans="1:10" ht="15.75" customHeight="1" thickBot="1">
      <c r="A8" s="71"/>
      <c r="B8" s="166" t="s">
        <v>78</v>
      </c>
      <c r="C8" s="166"/>
      <c r="D8" s="166"/>
      <c r="E8" s="166"/>
      <c r="F8" s="167"/>
      <c r="G8" s="78"/>
      <c r="H8" s="79"/>
      <c r="I8" s="78"/>
      <c r="J8" s="79"/>
    </row>
    <row r="9" spans="1:10" ht="17.25" customHeight="1">
      <c r="A9" s="72"/>
      <c r="B9" s="41" t="s">
        <v>79</v>
      </c>
      <c r="C9" s="30" t="s">
        <v>0</v>
      </c>
      <c r="D9" s="18">
        <v>1975</v>
      </c>
      <c r="E9" s="44">
        <v>1.5</v>
      </c>
      <c r="F9" s="42">
        <f>E9*D9</f>
        <v>2962.5</v>
      </c>
      <c r="G9" s="78">
        <v>2962.5</v>
      </c>
      <c r="H9" s="79"/>
      <c r="I9" s="78"/>
      <c r="J9" s="79"/>
    </row>
    <row r="10" spans="1:10" ht="14.25" customHeight="1">
      <c r="A10" s="72"/>
      <c r="B10" s="41" t="s">
        <v>80</v>
      </c>
      <c r="C10" s="30" t="s">
        <v>1</v>
      </c>
      <c r="D10" s="18">
        <v>417</v>
      </c>
      <c r="E10" s="44">
        <v>1.5</v>
      </c>
      <c r="F10" s="42">
        <f>E10*D10</f>
        <v>625.5</v>
      </c>
      <c r="G10" s="78">
        <v>625.5</v>
      </c>
      <c r="H10" s="79"/>
      <c r="I10" s="78"/>
      <c r="J10" s="79"/>
    </row>
    <row r="11" spans="1:10" ht="15" customHeight="1">
      <c r="A11" s="73"/>
      <c r="B11" s="86" t="s">
        <v>81</v>
      </c>
      <c r="C11" s="15" t="s">
        <v>0</v>
      </c>
      <c r="D11" s="16">
        <v>920</v>
      </c>
      <c r="E11" s="53">
        <v>1</v>
      </c>
      <c r="F11" s="67">
        <f>E11*D11</f>
        <v>920</v>
      </c>
      <c r="G11" s="78">
        <v>920</v>
      </c>
      <c r="H11" s="79"/>
      <c r="I11" s="78"/>
      <c r="J11" s="79"/>
    </row>
    <row r="12" spans="1:10" ht="29.25" customHeight="1" thickBot="1">
      <c r="A12" s="73"/>
      <c r="B12" s="86" t="s">
        <v>82</v>
      </c>
      <c r="C12" s="15" t="s">
        <v>4</v>
      </c>
      <c r="D12" s="16">
        <v>4680</v>
      </c>
      <c r="E12" s="53">
        <v>0.25</v>
      </c>
      <c r="F12" s="67">
        <f>E12*D12</f>
        <v>1170</v>
      </c>
      <c r="G12" s="117">
        <v>1170</v>
      </c>
      <c r="H12" s="79"/>
      <c r="I12" s="78"/>
      <c r="J12" s="79"/>
    </row>
    <row r="13" spans="1:10" ht="19.5" customHeight="1" thickBot="1">
      <c r="A13" s="75"/>
      <c r="B13" s="47" t="s">
        <v>27</v>
      </c>
      <c r="C13" s="26"/>
      <c r="D13" s="27"/>
      <c r="E13" s="89"/>
      <c r="F13" s="60">
        <f>SUM(F9:F12)</f>
        <v>5678</v>
      </c>
      <c r="G13" s="119">
        <v>5678</v>
      </c>
      <c r="H13" s="79"/>
      <c r="I13" s="78"/>
      <c r="J13" s="79"/>
    </row>
    <row r="14" spans="1:10" ht="19.5" customHeight="1" thickBot="1">
      <c r="A14" s="71"/>
      <c r="B14" s="166" t="s">
        <v>83</v>
      </c>
      <c r="C14" s="166"/>
      <c r="D14" s="166"/>
      <c r="E14" s="166"/>
      <c r="F14" s="167"/>
      <c r="G14" s="120"/>
      <c r="H14" s="79"/>
      <c r="I14" s="78"/>
      <c r="J14" s="79"/>
    </row>
    <row r="15" spans="1:10" ht="19.5" customHeight="1">
      <c r="A15" s="72"/>
      <c r="B15" s="56" t="s">
        <v>84</v>
      </c>
      <c r="C15" s="30" t="s">
        <v>1</v>
      </c>
      <c r="D15" s="18">
        <v>647</v>
      </c>
      <c r="E15" s="19">
        <v>10</v>
      </c>
      <c r="F15" s="67">
        <f>E15*D15</f>
        <v>6470</v>
      </c>
      <c r="G15" s="78">
        <v>6470</v>
      </c>
      <c r="H15" s="79"/>
      <c r="I15" s="78"/>
      <c r="J15" s="79"/>
    </row>
    <row r="16" spans="1:10" ht="15.75" customHeight="1" thickBot="1">
      <c r="A16" s="74"/>
      <c r="B16" s="95" t="s">
        <v>85</v>
      </c>
      <c r="C16" s="58" t="s">
        <v>0</v>
      </c>
      <c r="D16" s="45">
        <v>142</v>
      </c>
      <c r="E16" s="46">
        <v>10</v>
      </c>
      <c r="F16" s="94">
        <f>E16*D16</f>
        <v>1420</v>
      </c>
      <c r="G16" s="117">
        <v>1420</v>
      </c>
      <c r="H16" s="79"/>
      <c r="I16" s="78"/>
      <c r="J16" s="79"/>
    </row>
    <row r="17" spans="1:10" ht="19.5" customHeight="1" thickBot="1">
      <c r="A17" s="75"/>
      <c r="B17" s="84" t="s">
        <v>27</v>
      </c>
      <c r="C17" s="26"/>
      <c r="D17" s="27"/>
      <c r="E17" s="28"/>
      <c r="F17" s="60">
        <f>F16+F15</f>
        <v>7890</v>
      </c>
      <c r="G17" s="119">
        <v>7890</v>
      </c>
      <c r="H17" s="79"/>
      <c r="I17" s="78"/>
      <c r="J17" s="79"/>
    </row>
    <row r="18" spans="1:10" ht="16.5" thickBot="1">
      <c r="A18" s="71"/>
      <c r="B18" s="166" t="s">
        <v>35</v>
      </c>
      <c r="C18" s="166"/>
      <c r="D18" s="166"/>
      <c r="E18" s="166"/>
      <c r="F18" s="167"/>
      <c r="G18" s="120"/>
      <c r="H18" s="79"/>
      <c r="I18" s="78"/>
      <c r="J18" s="79"/>
    </row>
    <row r="19" spans="1:10" ht="15.75">
      <c r="A19" s="72"/>
      <c r="B19" s="56" t="s">
        <v>38</v>
      </c>
      <c r="C19" s="30" t="s">
        <v>1</v>
      </c>
      <c r="D19" s="18">
        <v>270</v>
      </c>
      <c r="E19" s="19">
        <v>3</v>
      </c>
      <c r="F19" s="67">
        <f>E19*D19</f>
        <v>810</v>
      </c>
      <c r="G19" s="78">
        <v>810</v>
      </c>
      <c r="H19" s="79"/>
      <c r="I19" s="39"/>
      <c r="J19" s="40"/>
    </row>
    <row r="20" spans="1:10" ht="16.5" thickBot="1">
      <c r="A20" s="74"/>
      <c r="B20" s="95" t="s">
        <v>62</v>
      </c>
      <c r="C20" s="58" t="s">
        <v>0</v>
      </c>
      <c r="D20" s="45">
        <v>280</v>
      </c>
      <c r="E20" s="46">
        <v>2.5</v>
      </c>
      <c r="F20" s="94">
        <f>E20*D20</f>
        <v>700</v>
      </c>
      <c r="G20" s="117">
        <v>700</v>
      </c>
      <c r="H20" s="79"/>
      <c r="I20" s="39"/>
      <c r="J20" s="40"/>
    </row>
    <row r="21" spans="1:10" ht="16.5" thickBot="1">
      <c r="A21" s="75"/>
      <c r="B21" s="84" t="s">
        <v>27</v>
      </c>
      <c r="C21" s="26"/>
      <c r="D21" s="27"/>
      <c r="E21" s="28"/>
      <c r="F21" s="60">
        <f>F20+F19</f>
        <v>1510</v>
      </c>
      <c r="G21" s="119">
        <v>1510</v>
      </c>
      <c r="H21" s="79"/>
      <c r="I21" s="39"/>
      <c r="J21" s="40"/>
    </row>
    <row r="22" spans="1:10" ht="14.25" customHeight="1" thickBot="1">
      <c r="A22" s="71"/>
      <c r="B22" s="166" t="s">
        <v>29</v>
      </c>
      <c r="C22" s="166"/>
      <c r="D22" s="166"/>
      <c r="E22" s="166"/>
      <c r="F22" s="167"/>
      <c r="G22" s="118"/>
      <c r="H22" s="79"/>
      <c r="I22" s="39"/>
      <c r="J22" s="40"/>
    </row>
    <row r="23" spans="1:10" ht="15.75">
      <c r="A23" s="72"/>
      <c r="B23" s="41" t="s">
        <v>88</v>
      </c>
      <c r="C23" s="30" t="s">
        <v>2</v>
      </c>
      <c r="D23" s="18">
        <v>306</v>
      </c>
      <c r="E23" s="44">
        <v>1</v>
      </c>
      <c r="F23" s="42">
        <f aca="true" t="shared" si="0" ref="F23:F32">E23*D23</f>
        <v>306</v>
      </c>
      <c r="G23" s="85">
        <v>306</v>
      </c>
      <c r="H23" s="77"/>
      <c r="I23" s="39"/>
      <c r="J23" s="40"/>
    </row>
    <row r="24" spans="1:10" ht="15.75">
      <c r="A24" s="72"/>
      <c r="B24" s="41" t="s">
        <v>56</v>
      </c>
      <c r="C24" s="30" t="s">
        <v>51</v>
      </c>
      <c r="D24" s="18">
        <v>208</v>
      </c>
      <c r="E24" s="44">
        <v>1</v>
      </c>
      <c r="F24" s="42">
        <f t="shared" si="0"/>
        <v>208</v>
      </c>
      <c r="G24" s="85">
        <v>208</v>
      </c>
      <c r="H24" s="77"/>
      <c r="I24" s="39"/>
      <c r="J24" s="40"/>
    </row>
    <row r="25" spans="1:10" ht="15.75">
      <c r="A25" s="73"/>
      <c r="B25" s="86" t="s">
        <v>55</v>
      </c>
      <c r="C25" s="15" t="s">
        <v>51</v>
      </c>
      <c r="D25" s="16">
        <v>241</v>
      </c>
      <c r="E25" s="53">
        <v>2</v>
      </c>
      <c r="F25" s="67">
        <f t="shared" si="0"/>
        <v>482</v>
      </c>
      <c r="G25" s="85">
        <v>482</v>
      </c>
      <c r="H25" s="77"/>
      <c r="I25" s="39"/>
      <c r="J25" s="40"/>
    </row>
    <row r="26" spans="1:10" ht="15.75">
      <c r="A26" s="73"/>
      <c r="B26" s="86" t="s">
        <v>57</v>
      </c>
      <c r="C26" s="15" t="s">
        <v>2</v>
      </c>
      <c r="D26" s="16">
        <v>252</v>
      </c>
      <c r="E26" s="53">
        <v>1</v>
      </c>
      <c r="F26" s="67">
        <f t="shared" si="0"/>
        <v>252</v>
      </c>
      <c r="G26" s="93">
        <v>252</v>
      </c>
      <c r="H26" s="79"/>
      <c r="I26" s="39"/>
      <c r="J26" s="40"/>
    </row>
    <row r="27" spans="1:10" ht="15.75">
      <c r="A27" s="73"/>
      <c r="B27" s="86" t="s">
        <v>66</v>
      </c>
      <c r="C27" s="15" t="s">
        <v>51</v>
      </c>
      <c r="D27" s="16">
        <v>208</v>
      </c>
      <c r="E27" s="53">
        <v>4</v>
      </c>
      <c r="F27" s="67">
        <f t="shared" si="0"/>
        <v>832</v>
      </c>
      <c r="G27" s="93">
        <v>832</v>
      </c>
      <c r="H27" s="79"/>
      <c r="I27" s="39"/>
      <c r="J27" s="40"/>
    </row>
    <row r="28" spans="1:10" ht="15.75">
      <c r="A28" s="73"/>
      <c r="B28" s="86" t="s">
        <v>86</v>
      </c>
      <c r="C28" s="15" t="s">
        <v>0</v>
      </c>
      <c r="D28" s="16">
        <v>331</v>
      </c>
      <c r="E28" s="53">
        <v>5.6</v>
      </c>
      <c r="F28" s="67">
        <f t="shared" si="0"/>
        <v>1853.6</v>
      </c>
      <c r="G28" s="93">
        <v>1853.6</v>
      </c>
      <c r="H28" s="79"/>
      <c r="I28" s="39"/>
      <c r="J28" s="40"/>
    </row>
    <row r="29" spans="1:10" ht="15.75">
      <c r="A29" s="73"/>
      <c r="B29" s="86" t="s">
        <v>87</v>
      </c>
      <c r="C29" s="15" t="s">
        <v>0</v>
      </c>
      <c r="D29" s="16">
        <v>731</v>
      </c>
      <c r="E29" s="53">
        <v>2.5</v>
      </c>
      <c r="F29" s="67">
        <f t="shared" si="0"/>
        <v>1827.5</v>
      </c>
      <c r="G29" s="93">
        <v>1827.5</v>
      </c>
      <c r="H29" s="79"/>
      <c r="I29" s="39"/>
      <c r="J29" s="40"/>
    </row>
    <row r="30" spans="1:10" ht="15.75">
      <c r="A30" s="73"/>
      <c r="B30" s="86" t="s">
        <v>58</v>
      </c>
      <c r="C30" s="15" t="s">
        <v>0</v>
      </c>
      <c r="D30" s="16">
        <v>1577</v>
      </c>
      <c r="E30" s="53">
        <v>0.15</v>
      </c>
      <c r="F30" s="67">
        <f t="shared" si="0"/>
        <v>236.54999999999998</v>
      </c>
      <c r="G30" s="93">
        <v>236.55</v>
      </c>
      <c r="H30" s="79"/>
      <c r="I30" s="39"/>
      <c r="J30" s="40"/>
    </row>
    <row r="31" spans="1:10" ht="32.25" thickBot="1">
      <c r="A31" s="109"/>
      <c r="B31" s="110" t="s">
        <v>97</v>
      </c>
      <c r="C31" s="111" t="s">
        <v>0</v>
      </c>
      <c r="D31" s="106">
        <v>10907</v>
      </c>
      <c r="E31" s="107">
        <v>2.86</v>
      </c>
      <c r="F31" s="112">
        <f t="shared" si="0"/>
        <v>31194.02</v>
      </c>
      <c r="G31" s="93">
        <v>21300</v>
      </c>
      <c r="H31" s="79"/>
      <c r="I31" s="39"/>
      <c r="J31" s="40"/>
    </row>
    <row r="32" spans="1:10" ht="21" customHeight="1" thickBot="1">
      <c r="A32" s="74"/>
      <c r="B32" s="87" t="s">
        <v>96</v>
      </c>
      <c r="C32" s="58" t="s">
        <v>0</v>
      </c>
      <c r="D32" s="45">
        <v>135</v>
      </c>
      <c r="E32" s="88">
        <v>27</v>
      </c>
      <c r="F32" s="59">
        <f t="shared" si="0"/>
        <v>3645</v>
      </c>
      <c r="G32" s="121">
        <v>3645</v>
      </c>
      <c r="H32" s="108"/>
      <c r="I32" s="39"/>
      <c r="J32" s="40"/>
    </row>
    <row r="33" spans="1:10" ht="16.5" thickBot="1">
      <c r="A33" s="75"/>
      <c r="B33" s="47" t="s">
        <v>27</v>
      </c>
      <c r="C33" s="26"/>
      <c r="D33" s="27"/>
      <c r="E33" s="89"/>
      <c r="F33" s="60">
        <f>SUM(F23:F32)</f>
        <v>40836.67</v>
      </c>
      <c r="G33" s="119">
        <f>SUM(G23:G32)</f>
        <v>30942.65</v>
      </c>
      <c r="H33" s="79"/>
      <c r="I33" s="39"/>
      <c r="J33" s="40"/>
    </row>
    <row r="34" spans="1:10" ht="16.5" thickBot="1">
      <c r="A34" s="71"/>
      <c r="B34" s="166" t="s">
        <v>36</v>
      </c>
      <c r="C34" s="166"/>
      <c r="D34" s="166"/>
      <c r="E34" s="166"/>
      <c r="F34" s="167"/>
      <c r="G34" s="54"/>
      <c r="H34" s="55"/>
      <c r="I34" s="39"/>
      <c r="J34" s="40"/>
    </row>
    <row r="35" spans="1:10" ht="28.5">
      <c r="A35" s="72">
        <v>1</v>
      </c>
      <c r="B35" s="41" t="s">
        <v>63</v>
      </c>
      <c r="C35" s="30" t="s">
        <v>0</v>
      </c>
      <c r="D35" s="18">
        <v>114</v>
      </c>
      <c r="E35" s="19">
        <v>618</v>
      </c>
      <c r="F35" s="42">
        <f>D35*E35</f>
        <v>70452</v>
      </c>
      <c r="G35" s="54"/>
      <c r="H35" s="55"/>
      <c r="I35" s="78">
        <v>70542</v>
      </c>
      <c r="J35" s="40"/>
    </row>
    <row r="36" spans="1:10" ht="15.75">
      <c r="A36" s="72"/>
      <c r="B36" s="56" t="s">
        <v>61</v>
      </c>
      <c r="C36" s="30" t="s">
        <v>0</v>
      </c>
      <c r="D36" s="18">
        <v>178</v>
      </c>
      <c r="E36" s="19">
        <v>2</v>
      </c>
      <c r="F36" s="67">
        <f>E36*D36</f>
        <v>356</v>
      </c>
      <c r="G36" s="54"/>
      <c r="H36" s="55"/>
      <c r="I36" s="78">
        <v>356</v>
      </c>
      <c r="J36" s="40"/>
    </row>
    <row r="37" spans="1:10" ht="31.5">
      <c r="A37" s="72"/>
      <c r="B37" s="56" t="s">
        <v>67</v>
      </c>
      <c r="C37" s="30" t="s">
        <v>1</v>
      </c>
      <c r="D37" s="18">
        <v>92</v>
      </c>
      <c r="E37" s="19">
        <v>2.5</v>
      </c>
      <c r="F37" s="42">
        <f>E37*D37</f>
        <v>230</v>
      </c>
      <c r="G37" s="115">
        <v>230</v>
      </c>
      <c r="H37" s="55"/>
      <c r="I37" s="39"/>
      <c r="J37" s="40"/>
    </row>
    <row r="38" spans="1:10" ht="18.75" customHeight="1">
      <c r="A38" s="72"/>
      <c r="B38" s="56" t="s">
        <v>60</v>
      </c>
      <c r="C38" s="30" t="s">
        <v>0</v>
      </c>
      <c r="D38" s="18">
        <v>355</v>
      </c>
      <c r="E38" s="19">
        <v>0.35</v>
      </c>
      <c r="F38" s="67">
        <f>E38*D38</f>
        <v>124.24999999999999</v>
      </c>
      <c r="G38" s="115">
        <v>124.25</v>
      </c>
      <c r="H38" s="55"/>
      <c r="I38" s="39"/>
      <c r="J38" s="40"/>
    </row>
    <row r="39" spans="1:10" ht="34.5" customHeight="1">
      <c r="A39" s="72"/>
      <c r="B39" s="56" t="s">
        <v>89</v>
      </c>
      <c r="C39" s="30" t="s">
        <v>2</v>
      </c>
      <c r="D39" s="18">
        <v>693</v>
      </c>
      <c r="E39" s="19">
        <v>2</v>
      </c>
      <c r="F39" s="67">
        <f>E39*D39</f>
        <v>1386</v>
      </c>
      <c r="G39" s="115">
        <v>1386</v>
      </c>
      <c r="H39" s="55"/>
      <c r="I39" s="39"/>
      <c r="J39" s="40"/>
    </row>
    <row r="40" spans="1:10" ht="15.75">
      <c r="A40" s="72"/>
      <c r="B40" s="56" t="s">
        <v>75</v>
      </c>
      <c r="C40" s="30"/>
      <c r="D40" s="18"/>
      <c r="E40" s="19"/>
      <c r="F40" s="67"/>
      <c r="G40" s="115"/>
      <c r="H40" s="55"/>
      <c r="I40" s="39"/>
      <c r="J40" s="40"/>
    </row>
    <row r="41" spans="1:10" ht="15.75">
      <c r="A41" s="72"/>
      <c r="B41" s="56" t="s">
        <v>73</v>
      </c>
      <c r="C41" s="30" t="s">
        <v>0</v>
      </c>
      <c r="D41" s="18">
        <v>1050</v>
      </c>
      <c r="E41" s="19">
        <v>70</v>
      </c>
      <c r="F41" s="67">
        <f>E41*D41</f>
        <v>73500</v>
      </c>
      <c r="G41" s="115">
        <v>73500</v>
      </c>
      <c r="H41" s="55"/>
      <c r="I41" s="39"/>
      <c r="J41" s="40"/>
    </row>
    <row r="42" spans="1:10" ht="15.75">
      <c r="A42" s="72"/>
      <c r="B42" s="56" t="s">
        <v>74</v>
      </c>
      <c r="C42" s="30" t="s">
        <v>0</v>
      </c>
      <c r="D42" s="18">
        <v>3173</v>
      </c>
      <c r="E42" s="19">
        <v>6</v>
      </c>
      <c r="F42" s="67">
        <f>E42*D42</f>
        <v>19038</v>
      </c>
      <c r="G42" s="115">
        <v>19038</v>
      </c>
      <c r="H42" s="55"/>
      <c r="I42" s="39"/>
      <c r="J42" s="40"/>
    </row>
    <row r="43" spans="1:10" ht="28.5">
      <c r="A43" s="72"/>
      <c r="B43" s="56" t="s">
        <v>59</v>
      </c>
      <c r="C43" s="30" t="s">
        <v>0</v>
      </c>
      <c r="D43" s="18">
        <v>1280</v>
      </c>
      <c r="E43" s="19">
        <v>3.5</v>
      </c>
      <c r="F43" s="67">
        <f>E43*D43</f>
        <v>4480</v>
      </c>
      <c r="G43" s="116">
        <v>4480</v>
      </c>
      <c r="H43" s="55"/>
      <c r="I43" s="39"/>
      <c r="J43" s="40"/>
    </row>
    <row r="44" spans="1:10" ht="32.25" thickBot="1">
      <c r="A44" s="74"/>
      <c r="B44" s="95" t="s">
        <v>64</v>
      </c>
      <c r="C44" s="168" t="s">
        <v>65</v>
      </c>
      <c r="D44" s="169"/>
      <c r="E44" s="170"/>
      <c r="F44" s="94">
        <v>2214</v>
      </c>
      <c r="G44" s="122">
        <v>2214</v>
      </c>
      <c r="H44" s="55"/>
      <c r="I44" s="39"/>
      <c r="J44" s="40"/>
    </row>
    <row r="45" spans="1:10" ht="16.5" thickBot="1">
      <c r="A45" s="75"/>
      <c r="B45" s="148" t="s">
        <v>27</v>
      </c>
      <c r="C45" s="26"/>
      <c r="D45" s="27"/>
      <c r="E45" s="89"/>
      <c r="F45" s="147">
        <f>SUM(F35:F44)</f>
        <v>171780.25</v>
      </c>
      <c r="G45" s="123">
        <f>SUM(G37:G44)</f>
        <v>100972.25</v>
      </c>
      <c r="H45" s="55"/>
      <c r="I45" s="39"/>
      <c r="J45" s="40"/>
    </row>
    <row r="46" spans="1:10" ht="17.25" customHeight="1" thickBot="1">
      <c r="A46" s="165" t="s">
        <v>7</v>
      </c>
      <c r="B46" s="166"/>
      <c r="C46" s="166"/>
      <c r="D46" s="166"/>
      <c r="E46" s="166"/>
      <c r="F46" s="167"/>
      <c r="G46" s="173"/>
      <c r="H46" s="154"/>
      <c r="I46" s="153"/>
      <c r="J46" s="154"/>
    </row>
    <row r="47" spans="1:10" ht="15.75">
      <c r="A47" s="82"/>
      <c r="B47" s="130" t="s">
        <v>30</v>
      </c>
      <c r="C47" s="48"/>
      <c r="D47" s="65"/>
      <c r="E47" s="143"/>
      <c r="F47" s="137"/>
      <c r="G47" s="39"/>
      <c r="H47" s="40"/>
      <c r="I47" s="39"/>
      <c r="J47" s="40"/>
    </row>
    <row r="48" spans="1:10" ht="15.75">
      <c r="A48" s="20"/>
      <c r="B48" s="131" t="s">
        <v>91</v>
      </c>
      <c r="C48" s="66" t="s">
        <v>2</v>
      </c>
      <c r="D48" s="18">
        <v>2249</v>
      </c>
      <c r="E48" s="144">
        <v>2</v>
      </c>
      <c r="F48" s="138">
        <f>E48*D48</f>
        <v>4498</v>
      </c>
      <c r="G48" s="39"/>
      <c r="H48" s="79"/>
      <c r="I48" s="78">
        <v>4498</v>
      </c>
      <c r="J48" s="79"/>
    </row>
    <row r="49" spans="1:10" ht="15.75">
      <c r="A49" s="20"/>
      <c r="B49" s="131" t="s">
        <v>90</v>
      </c>
      <c r="C49" s="66" t="s">
        <v>2</v>
      </c>
      <c r="D49" s="18">
        <v>9066</v>
      </c>
      <c r="E49" s="144">
        <v>2</v>
      </c>
      <c r="F49" s="138">
        <f>E49*D49</f>
        <v>18132</v>
      </c>
      <c r="G49" s="39">
        <v>18132</v>
      </c>
      <c r="H49" s="79"/>
      <c r="I49" s="78"/>
      <c r="J49" s="79"/>
    </row>
    <row r="50" spans="1:10" ht="15.75">
      <c r="A50" s="21"/>
      <c r="B50" s="131" t="s">
        <v>31</v>
      </c>
      <c r="C50" s="49"/>
      <c r="D50" s="16"/>
      <c r="E50" s="144"/>
      <c r="F50" s="138"/>
      <c r="G50" s="39"/>
      <c r="H50" s="79"/>
      <c r="I50" s="78"/>
      <c r="J50" s="79"/>
    </row>
    <row r="51" spans="1:10" ht="15.75">
      <c r="A51" s="21"/>
      <c r="B51" s="132" t="s">
        <v>92</v>
      </c>
      <c r="C51" s="49" t="s">
        <v>2</v>
      </c>
      <c r="D51" s="16">
        <v>2249</v>
      </c>
      <c r="E51" s="144">
        <v>2</v>
      </c>
      <c r="F51" s="138">
        <f>E51*D51</f>
        <v>4498</v>
      </c>
      <c r="G51" s="39"/>
      <c r="H51" s="79"/>
      <c r="I51" s="78">
        <v>4498</v>
      </c>
      <c r="J51" s="79"/>
    </row>
    <row r="52" spans="1:10" ht="15.75">
      <c r="A52" s="22"/>
      <c r="B52" s="132" t="s">
        <v>68</v>
      </c>
      <c r="C52" s="49" t="s">
        <v>2</v>
      </c>
      <c r="D52" s="18">
        <v>542</v>
      </c>
      <c r="E52" s="144">
        <v>1</v>
      </c>
      <c r="F52" s="138">
        <f>E52*D52</f>
        <v>542</v>
      </c>
      <c r="G52" s="39"/>
      <c r="H52" s="79"/>
      <c r="I52" s="78">
        <v>542</v>
      </c>
      <c r="J52" s="79"/>
    </row>
    <row r="53" spans="1:10" ht="15.75">
      <c r="A53" s="22"/>
      <c r="B53" s="132" t="s">
        <v>43</v>
      </c>
      <c r="C53" s="49"/>
      <c r="D53" s="18"/>
      <c r="E53" s="144"/>
      <c r="F53" s="138"/>
      <c r="G53" s="39"/>
      <c r="H53" s="79"/>
      <c r="I53" s="78"/>
      <c r="J53" s="79"/>
    </row>
    <row r="54" spans="1:10" ht="41.25" customHeight="1">
      <c r="A54" s="22"/>
      <c r="B54" s="132" t="s">
        <v>44</v>
      </c>
      <c r="C54" s="49" t="s">
        <v>1</v>
      </c>
      <c r="D54" s="18">
        <v>628</v>
      </c>
      <c r="E54" s="144">
        <v>4</v>
      </c>
      <c r="F54" s="138">
        <f>E54*D54</f>
        <v>2512</v>
      </c>
      <c r="G54" s="39"/>
      <c r="H54" s="79"/>
      <c r="I54" s="78">
        <v>2512</v>
      </c>
      <c r="J54" s="79"/>
    </row>
    <row r="55" spans="1:11" ht="21.75" customHeight="1" thickBot="1">
      <c r="A55" s="22"/>
      <c r="B55" s="133" t="s">
        <v>50</v>
      </c>
      <c r="C55" s="98"/>
      <c r="D55" s="99"/>
      <c r="E55" s="145"/>
      <c r="F55" s="139"/>
      <c r="G55" s="39"/>
      <c r="H55" s="79"/>
      <c r="I55" s="78"/>
      <c r="J55" s="79"/>
      <c r="K55" s="92" t="s">
        <v>48</v>
      </c>
    </row>
    <row r="56" spans="1:11" ht="21.75" customHeight="1" thickBot="1">
      <c r="A56" s="51"/>
      <c r="B56" s="134" t="s">
        <v>69</v>
      </c>
      <c r="C56" s="50"/>
      <c r="D56" s="27"/>
      <c r="E56" s="146"/>
      <c r="F56" s="140"/>
      <c r="G56" s="39"/>
      <c r="H56" s="79"/>
      <c r="I56" s="78"/>
      <c r="J56" s="79"/>
      <c r="K56" s="92"/>
    </row>
    <row r="57" spans="1:11" ht="15" customHeight="1">
      <c r="A57" s="20"/>
      <c r="B57" s="135" t="s">
        <v>45</v>
      </c>
      <c r="C57" s="66" t="s">
        <v>3</v>
      </c>
      <c r="D57" s="65">
        <v>1696</v>
      </c>
      <c r="E57" s="44">
        <v>2</v>
      </c>
      <c r="F57" s="141">
        <f>E57*D57</f>
        <v>3392</v>
      </c>
      <c r="G57" s="39"/>
      <c r="H57" s="79"/>
      <c r="I57" s="78">
        <v>3392</v>
      </c>
      <c r="J57" s="79"/>
      <c r="K57" s="92"/>
    </row>
    <row r="58" spans="1:11" ht="33" customHeight="1" thickBot="1">
      <c r="A58" s="96"/>
      <c r="B58" s="136" t="s">
        <v>99</v>
      </c>
      <c r="C58" s="97" t="s">
        <v>4</v>
      </c>
      <c r="D58" s="45">
        <v>6836</v>
      </c>
      <c r="E58" s="88">
        <v>0.12</v>
      </c>
      <c r="F58" s="142">
        <f>E58*D58</f>
        <v>820.3199999999999</v>
      </c>
      <c r="G58" s="124"/>
      <c r="H58" s="80"/>
      <c r="I58" s="78">
        <v>820.32</v>
      </c>
      <c r="J58" s="79"/>
      <c r="K58" s="92"/>
    </row>
    <row r="59" spans="1:11" ht="16.5" thickBot="1">
      <c r="A59" s="51"/>
      <c r="B59" s="134" t="s">
        <v>5</v>
      </c>
      <c r="C59" s="50"/>
      <c r="D59" s="27"/>
      <c r="E59" s="146"/>
      <c r="F59" s="129">
        <f>F58+F57+F54+F52+F51+F49+F48</f>
        <v>34394.32</v>
      </c>
      <c r="G59" s="119">
        <v>18132</v>
      </c>
      <c r="H59" s="79"/>
      <c r="I59" s="151"/>
      <c r="J59" s="152"/>
      <c r="K59" s="92"/>
    </row>
    <row r="60" spans="1:11" ht="16.5" thickBot="1">
      <c r="A60" s="165" t="s">
        <v>39</v>
      </c>
      <c r="B60" s="166"/>
      <c r="C60" s="166"/>
      <c r="D60" s="166"/>
      <c r="E60" s="166"/>
      <c r="F60" s="167"/>
      <c r="G60" s="125"/>
      <c r="H60" s="79"/>
      <c r="I60" s="78"/>
      <c r="J60" s="79"/>
      <c r="K60" s="92"/>
    </row>
    <row r="61" spans="1:11" ht="15.75">
      <c r="A61" s="82"/>
      <c r="B61" s="14" t="s">
        <v>70</v>
      </c>
      <c r="C61" s="49" t="s">
        <v>2</v>
      </c>
      <c r="D61" s="16">
        <v>169</v>
      </c>
      <c r="E61" s="53">
        <v>35</v>
      </c>
      <c r="F61" s="64">
        <f>E61*D61</f>
        <v>5915</v>
      </c>
      <c r="G61" s="93">
        <v>5915</v>
      </c>
      <c r="H61" s="79"/>
      <c r="I61" s="78"/>
      <c r="J61" s="79"/>
      <c r="K61" s="92"/>
    </row>
    <row r="62" spans="1:11" ht="31.5">
      <c r="A62" s="22"/>
      <c r="B62" s="61" t="s">
        <v>46</v>
      </c>
      <c r="C62" s="62" t="s">
        <v>2</v>
      </c>
      <c r="D62" s="23">
        <v>91</v>
      </c>
      <c r="E62" s="63">
        <v>50</v>
      </c>
      <c r="F62" s="68">
        <f>E62*D62</f>
        <v>4550</v>
      </c>
      <c r="G62" s="93"/>
      <c r="H62" s="79"/>
      <c r="I62" s="78">
        <v>4550</v>
      </c>
      <c r="J62" s="79"/>
      <c r="K62" s="92"/>
    </row>
    <row r="63" spans="1:11" ht="48" thickBot="1">
      <c r="A63" s="90"/>
      <c r="B63" s="105" t="s">
        <v>98</v>
      </c>
      <c r="C63" s="98" t="s">
        <v>2</v>
      </c>
      <c r="D63" s="106">
        <v>500</v>
      </c>
      <c r="E63" s="107">
        <v>34</v>
      </c>
      <c r="F63" s="100">
        <f>E63*D63</f>
        <v>17000</v>
      </c>
      <c r="G63" s="126">
        <f>16*D63</f>
        <v>8000</v>
      </c>
      <c r="H63" s="79" t="s">
        <v>100</v>
      </c>
      <c r="I63" s="78"/>
      <c r="J63" s="79"/>
      <c r="K63" s="92"/>
    </row>
    <row r="64" spans="1:11" ht="16.5" thickBot="1">
      <c r="A64" s="102"/>
      <c r="B64" s="103" t="s">
        <v>5</v>
      </c>
      <c r="C64" s="97"/>
      <c r="D64" s="45"/>
      <c r="E64" s="88"/>
      <c r="F64" s="104">
        <f>F63+F62+F61</f>
        <v>27465</v>
      </c>
      <c r="G64" s="119">
        <f>SUM(G61:G63)</f>
        <v>13915</v>
      </c>
      <c r="H64" s="79"/>
      <c r="I64" s="78"/>
      <c r="J64" s="79"/>
      <c r="K64" s="92"/>
    </row>
    <row r="65" spans="1:11" ht="14.25" customHeight="1" thickBot="1">
      <c r="A65" s="165" t="s">
        <v>40</v>
      </c>
      <c r="B65" s="166"/>
      <c r="C65" s="166"/>
      <c r="D65" s="166"/>
      <c r="E65" s="166"/>
      <c r="F65" s="167"/>
      <c r="G65" s="125"/>
      <c r="H65" s="79"/>
      <c r="I65" s="78"/>
      <c r="J65" s="79"/>
      <c r="K65" s="92"/>
    </row>
    <row r="66" spans="1:11" ht="14.25" customHeight="1">
      <c r="A66" s="82"/>
      <c r="B66" s="14" t="s">
        <v>41</v>
      </c>
      <c r="C66" s="49" t="s">
        <v>2</v>
      </c>
      <c r="D66" s="16">
        <v>248</v>
      </c>
      <c r="E66" s="53">
        <v>6</v>
      </c>
      <c r="F66" s="64">
        <f>E66*D66</f>
        <v>1488</v>
      </c>
      <c r="G66" s="93"/>
      <c r="H66" s="79"/>
      <c r="I66" s="78">
        <v>1488</v>
      </c>
      <c r="J66" s="79"/>
      <c r="K66" s="92" t="s">
        <v>49</v>
      </c>
    </row>
    <row r="67" spans="1:11" ht="14.25" customHeight="1">
      <c r="A67" s="22"/>
      <c r="B67" s="61" t="s">
        <v>16</v>
      </c>
      <c r="C67" s="62"/>
      <c r="D67" s="23"/>
      <c r="E67" s="63"/>
      <c r="F67" s="68"/>
      <c r="G67" s="93"/>
      <c r="H67" s="79"/>
      <c r="I67" s="78"/>
      <c r="J67" s="79"/>
      <c r="K67" s="92"/>
    </row>
    <row r="68" spans="1:11" ht="14.25" customHeight="1">
      <c r="A68" s="22"/>
      <c r="B68" s="61" t="s">
        <v>76</v>
      </c>
      <c r="C68" s="62" t="s">
        <v>2</v>
      </c>
      <c r="D68" s="23">
        <v>7000</v>
      </c>
      <c r="E68" s="63">
        <v>1</v>
      </c>
      <c r="F68" s="68">
        <f>E68*D68</f>
        <v>7000</v>
      </c>
      <c r="G68" s="93"/>
      <c r="H68" s="79"/>
      <c r="I68" s="78">
        <v>7000</v>
      </c>
      <c r="J68" s="79"/>
      <c r="K68" s="92"/>
    </row>
    <row r="69" spans="1:11" ht="14.25" customHeight="1">
      <c r="A69" s="22"/>
      <c r="B69" s="61" t="s">
        <v>77</v>
      </c>
      <c r="C69" s="62" t="s">
        <v>2</v>
      </c>
      <c r="D69" s="23">
        <v>811</v>
      </c>
      <c r="E69" s="63">
        <v>4</v>
      </c>
      <c r="F69" s="68">
        <f>E69*D69</f>
        <v>3244</v>
      </c>
      <c r="G69" s="93"/>
      <c r="H69" s="79"/>
      <c r="I69" s="78">
        <v>3244</v>
      </c>
      <c r="J69" s="79"/>
      <c r="K69" s="92"/>
    </row>
    <row r="70" spans="1:11" ht="14.25" customHeight="1" thickBot="1">
      <c r="A70" s="90"/>
      <c r="B70" s="61" t="s">
        <v>27</v>
      </c>
      <c r="C70" s="62"/>
      <c r="D70" s="23"/>
      <c r="E70" s="63"/>
      <c r="F70" s="69">
        <v>11732</v>
      </c>
      <c r="G70" s="93"/>
      <c r="H70" s="79"/>
      <c r="I70" s="78"/>
      <c r="J70" s="79"/>
      <c r="K70" s="92"/>
    </row>
    <row r="71" spans="1:11" ht="13.5" customHeight="1" thickBot="1">
      <c r="A71" s="165" t="s">
        <v>8</v>
      </c>
      <c r="B71" s="166"/>
      <c r="C71" s="166"/>
      <c r="D71" s="166"/>
      <c r="E71" s="166"/>
      <c r="F71" s="167"/>
      <c r="G71" s="93"/>
      <c r="H71" s="79"/>
      <c r="I71" s="151"/>
      <c r="J71" s="152"/>
      <c r="K71" s="92"/>
    </row>
    <row r="72" spans="1:11" ht="16.5" customHeight="1">
      <c r="A72" s="82"/>
      <c r="B72" s="14" t="s">
        <v>42</v>
      </c>
      <c r="C72" s="15" t="s">
        <v>0</v>
      </c>
      <c r="D72" s="16">
        <v>915</v>
      </c>
      <c r="E72" s="17">
        <v>10</v>
      </c>
      <c r="F72" s="16">
        <f>E72*D72</f>
        <v>9150</v>
      </c>
      <c r="G72" s="93"/>
      <c r="H72" s="79"/>
      <c r="I72" s="78">
        <v>9150</v>
      </c>
      <c r="J72" s="79"/>
      <c r="K72" s="92"/>
    </row>
    <row r="73" spans="1:11" ht="27.75" customHeight="1">
      <c r="A73" s="22"/>
      <c r="B73" s="57" t="s">
        <v>34</v>
      </c>
      <c r="C73" s="24" t="s">
        <v>1</v>
      </c>
      <c r="D73" s="23">
        <v>17</v>
      </c>
      <c r="E73" s="25">
        <v>140</v>
      </c>
      <c r="F73" s="23">
        <f>E73*D73</f>
        <v>2380</v>
      </c>
      <c r="G73" s="93"/>
      <c r="H73" s="79"/>
      <c r="I73" s="78">
        <v>2380</v>
      </c>
      <c r="J73" s="79"/>
      <c r="K73" s="92"/>
    </row>
    <row r="74" spans="1:11" ht="19.5" customHeight="1">
      <c r="A74" s="22"/>
      <c r="B74" s="57" t="s">
        <v>47</v>
      </c>
      <c r="C74" s="24" t="s">
        <v>71</v>
      </c>
      <c r="D74" s="23">
        <v>42</v>
      </c>
      <c r="E74" s="25">
        <v>50</v>
      </c>
      <c r="F74" s="23">
        <f>E74*D74</f>
        <v>2100</v>
      </c>
      <c r="G74" s="93"/>
      <c r="H74" s="79"/>
      <c r="I74" s="78">
        <v>2100</v>
      </c>
      <c r="J74" s="79"/>
      <c r="K74" s="92"/>
    </row>
    <row r="75" spans="1:11" ht="19.5" customHeight="1">
      <c r="A75" s="22"/>
      <c r="B75" s="57" t="s">
        <v>93</v>
      </c>
      <c r="C75" s="24" t="s">
        <v>4</v>
      </c>
      <c r="D75" s="23">
        <v>8347</v>
      </c>
      <c r="E75" s="25">
        <v>0.1</v>
      </c>
      <c r="F75" s="23">
        <f>E75*D75</f>
        <v>834.7</v>
      </c>
      <c r="G75" s="93"/>
      <c r="H75" s="79"/>
      <c r="I75" s="78">
        <v>834</v>
      </c>
      <c r="J75" s="79"/>
      <c r="K75" s="92"/>
    </row>
    <row r="76" spans="1:11" ht="17.25" customHeight="1" thickBot="1">
      <c r="A76" s="90"/>
      <c r="B76" s="57" t="s">
        <v>94</v>
      </c>
      <c r="C76" s="24" t="s">
        <v>95</v>
      </c>
      <c r="D76" s="23">
        <v>7209</v>
      </c>
      <c r="E76" s="25">
        <v>0.05</v>
      </c>
      <c r="F76" s="23">
        <f>E76*D76</f>
        <v>360.45000000000005</v>
      </c>
      <c r="G76" s="93"/>
      <c r="H76" s="79"/>
      <c r="I76" s="78">
        <v>360.45</v>
      </c>
      <c r="J76" s="127"/>
      <c r="K76" s="92"/>
    </row>
    <row r="77" spans="1:11" ht="17.25" customHeight="1" thickBot="1">
      <c r="A77" s="51"/>
      <c r="B77" s="70" t="s">
        <v>27</v>
      </c>
      <c r="C77" s="26"/>
      <c r="D77" s="27"/>
      <c r="E77" s="28"/>
      <c r="F77" s="38">
        <f>F76+F75+F74+F73+F72</f>
        <v>14825.15</v>
      </c>
      <c r="G77" s="93"/>
      <c r="H77" s="79"/>
      <c r="I77" s="78"/>
      <c r="J77" s="127"/>
      <c r="K77" s="92"/>
    </row>
    <row r="78" spans="1:11" ht="16.5" thickBot="1">
      <c r="A78" s="165" t="s">
        <v>32</v>
      </c>
      <c r="B78" s="166"/>
      <c r="C78" s="166"/>
      <c r="D78" s="166"/>
      <c r="E78" s="166"/>
      <c r="F78" s="167"/>
      <c r="G78" s="93"/>
      <c r="H78" s="79"/>
      <c r="I78" s="128"/>
      <c r="J78" s="79"/>
      <c r="K78" s="92"/>
    </row>
    <row r="79" spans="1:11" ht="15" customHeight="1" thickBot="1">
      <c r="A79" s="82"/>
      <c r="B79" s="76" t="s">
        <v>33</v>
      </c>
      <c r="C79" s="26" t="s">
        <v>0</v>
      </c>
      <c r="D79" s="27">
        <v>764</v>
      </c>
      <c r="E79" s="17">
        <v>8</v>
      </c>
      <c r="F79" s="16">
        <f>E79*D79</f>
        <v>6112</v>
      </c>
      <c r="G79" s="93"/>
      <c r="H79" s="79"/>
      <c r="I79" s="128">
        <v>6112</v>
      </c>
      <c r="J79" s="79"/>
      <c r="K79" s="92"/>
    </row>
    <row r="80" spans="1:11" ht="15" customHeight="1" thickBot="1">
      <c r="A80" s="90"/>
      <c r="B80" s="83" t="s">
        <v>72</v>
      </c>
      <c r="C80" s="58" t="s">
        <v>0</v>
      </c>
      <c r="D80" s="45">
        <v>629</v>
      </c>
      <c r="E80" s="25">
        <v>1.2</v>
      </c>
      <c r="F80" s="23">
        <f>E80*D80</f>
        <v>754.8</v>
      </c>
      <c r="G80" s="126">
        <v>754.8</v>
      </c>
      <c r="H80" s="79"/>
      <c r="I80" s="128"/>
      <c r="J80" s="79"/>
      <c r="K80" s="92"/>
    </row>
    <row r="81" spans="1:11" ht="15" customHeight="1" thickBot="1">
      <c r="A81" s="51"/>
      <c r="B81" s="84" t="s">
        <v>27</v>
      </c>
      <c r="C81" s="26"/>
      <c r="D81" s="27"/>
      <c r="E81" s="28"/>
      <c r="F81" s="38">
        <v>6866</v>
      </c>
      <c r="G81" s="119">
        <v>754.8</v>
      </c>
      <c r="H81" s="79"/>
      <c r="I81" s="43"/>
      <c r="J81" s="40"/>
      <c r="K81" s="92"/>
    </row>
    <row r="82" spans="1:11" ht="26.25" customHeight="1" thickBot="1">
      <c r="A82" s="91"/>
      <c r="B82" s="52" t="s">
        <v>15</v>
      </c>
      <c r="C82" s="37"/>
      <c r="D82" s="37"/>
      <c r="E82" s="37"/>
      <c r="F82" s="81">
        <f>F81+F77+F70+F64+F59+F45+F33+F21+F17+F13</f>
        <v>322977.38999999996</v>
      </c>
      <c r="G82" s="149">
        <f>G81+G64+G59+G45+G33+G21+G17+G13</f>
        <v>179794.69999999998</v>
      </c>
      <c r="H82" s="150"/>
      <c r="I82" s="171"/>
      <c r="J82" s="172"/>
      <c r="K82" s="92"/>
    </row>
    <row r="83" spans="1:10" ht="12.75">
      <c r="A83" s="10"/>
      <c r="B83" s="11"/>
      <c r="C83" s="12"/>
      <c r="D83" s="12"/>
      <c r="E83" s="12"/>
      <c r="F83" s="12"/>
      <c r="G83" s="12"/>
      <c r="H83" s="12"/>
      <c r="I83" s="12"/>
      <c r="J83" s="36"/>
    </row>
    <row r="84" spans="1:10" ht="12.75">
      <c r="A84" s="10"/>
      <c r="B84" s="11"/>
      <c r="C84" s="12"/>
      <c r="D84" s="12"/>
      <c r="E84" s="12"/>
      <c r="F84" s="12"/>
      <c r="G84" s="12"/>
      <c r="H84" s="12"/>
      <c r="I84" s="12"/>
      <c r="J84" s="12"/>
    </row>
    <row r="85" spans="1:10" ht="12.75">
      <c r="A85" s="10"/>
      <c r="B85" s="11"/>
      <c r="C85" s="12"/>
      <c r="D85" s="12"/>
      <c r="E85" s="12"/>
      <c r="F85" s="12"/>
      <c r="G85" s="12"/>
      <c r="H85" s="12"/>
      <c r="I85" s="12"/>
      <c r="J85" s="12"/>
    </row>
  </sheetData>
  <sheetProtection/>
  <mergeCells count="24">
    <mergeCell ref="G6:H6"/>
    <mergeCell ref="I71:J71"/>
    <mergeCell ref="G46:H46"/>
    <mergeCell ref="I59:J59"/>
    <mergeCell ref="A78:F78"/>
    <mergeCell ref="I82:J82"/>
    <mergeCell ref="G82:H82"/>
    <mergeCell ref="A65:F65"/>
    <mergeCell ref="A71:F71"/>
    <mergeCell ref="A60:F60"/>
    <mergeCell ref="B18:F18"/>
    <mergeCell ref="B8:F8"/>
    <mergeCell ref="B14:F14"/>
    <mergeCell ref="B22:F22"/>
    <mergeCell ref="B34:F34"/>
    <mergeCell ref="C44:E44"/>
    <mergeCell ref="A46:F46"/>
    <mergeCell ref="I46:J46"/>
    <mergeCell ref="G7:H7"/>
    <mergeCell ref="I7:J7"/>
    <mergeCell ref="I6:J6"/>
    <mergeCell ref="A2:J2"/>
    <mergeCell ref="A3:F3"/>
    <mergeCell ref="G5:J5"/>
  </mergeCells>
  <printOptions/>
  <pageMargins left="0.11811023622047245" right="0.11811023622047245" top="0.1968503937007874" bottom="0.1968503937007874" header="0.31496062992125984" footer="0.31496062992125984"/>
  <pageSetup fitToHeight="0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Chif</dc:creator>
  <cp:keywords/>
  <dc:description/>
  <cp:lastModifiedBy>PC</cp:lastModifiedBy>
  <cp:lastPrinted>2015-07-22T13:58:17Z</cp:lastPrinted>
  <dcterms:created xsi:type="dcterms:W3CDTF">2007-06-25T09:23:11Z</dcterms:created>
  <dcterms:modified xsi:type="dcterms:W3CDTF">2015-09-28T08:57:19Z</dcterms:modified>
  <cp:category/>
  <cp:version/>
  <cp:contentType/>
  <cp:contentStatus/>
</cp:coreProperties>
</file>