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2"/>
  </bookViews>
  <sheets>
    <sheet name="3" sheetId="1" r:id="rId1"/>
    <sheet name="4" sheetId="2" r:id="rId2"/>
    <sheet name="5" sheetId="3" r:id="rId3"/>
    <sheet name="5.1" sheetId="4" r:id="rId4"/>
    <sheet name="6" sheetId="5" r:id="rId5"/>
    <sheet name="Аварийная заявка" sheetId="6" r:id="rId6"/>
    <sheet name="Прейскурант платных услуг " sheetId="7" r:id="rId7"/>
    <sheet name="прейскурант" sheetId="8" r:id="rId8"/>
  </sheets>
  <definedNames/>
  <calcPr fullCalcOnLoad="1" refMode="R1C1"/>
</workbook>
</file>

<file path=xl/sharedStrings.xml><?xml version="1.0" encoding="utf-8"?>
<sst xmlns="http://schemas.openxmlformats.org/spreadsheetml/2006/main" count="1040" uniqueCount="672">
  <si>
    <t>3</t>
  </si>
  <si>
    <t>4</t>
  </si>
  <si>
    <t>№ п/п</t>
  </si>
  <si>
    <t>Наименование работы (мероприятий)</t>
  </si>
  <si>
    <t>смена или ремонт отмостки</t>
  </si>
  <si>
    <t>м.кв.</t>
  </si>
  <si>
    <t>ремонт или замена водосточных труб</t>
  </si>
  <si>
    <t>м.п.</t>
  </si>
  <si>
    <t>шт.</t>
  </si>
  <si>
    <t>установка навесных замков</t>
  </si>
  <si>
    <t>остекление мест общего пользования (подъездов)</t>
  </si>
  <si>
    <t>мест</t>
  </si>
  <si>
    <t>м.куб.</t>
  </si>
  <si>
    <t>м.п</t>
  </si>
  <si>
    <t>кв.м.</t>
  </si>
  <si>
    <t>замена автоматических пакетных выключателей</t>
  </si>
  <si>
    <t>замена выключателей</t>
  </si>
  <si>
    <t>замена лампочек в местах общего пользования</t>
  </si>
  <si>
    <t>ремонт силовых щитов</t>
  </si>
  <si>
    <t>замена эл. патрона</t>
  </si>
  <si>
    <t>замена вышедших из строя эл. установочных изделий</t>
  </si>
  <si>
    <t>ремонт эл.щитков</t>
  </si>
  <si>
    <t>установка лавочек</t>
  </si>
  <si>
    <t>ремонт лавочек</t>
  </si>
  <si>
    <t>ремонт мусорных контейнеров</t>
  </si>
  <si>
    <t>ремонт мусоропровода</t>
  </si>
  <si>
    <t>Наименование вида работ</t>
  </si>
  <si>
    <t>Объем работ, ед.изм</t>
  </si>
  <si>
    <t>Содержание Прилегающей территории</t>
  </si>
  <si>
    <t>в т.ч. по категориям</t>
  </si>
  <si>
    <t>Уборка лестничных клеток</t>
  </si>
  <si>
    <t>Очистка кровель</t>
  </si>
  <si>
    <t>Проведение профосмотров электрощитовых и поэтажных щитков</t>
  </si>
  <si>
    <t>Гидравлические испытания ВСО</t>
  </si>
  <si>
    <t>Гидропневматическая промывка ВСО</t>
  </si>
  <si>
    <t>Обслуживание дымоходов</t>
  </si>
  <si>
    <t>Обслуживание мусоропроводов</t>
  </si>
  <si>
    <t>Дератизация и дезинсекция мест общего пользования и подвалов</t>
  </si>
  <si>
    <t>Вывоз мусора</t>
  </si>
  <si>
    <t>ТБО</t>
  </si>
  <si>
    <t>КГО</t>
  </si>
  <si>
    <t>Обслуживание лифтов</t>
  </si>
  <si>
    <t>Обслуживание приборов учета</t>
  </si>
  <si>
    <t>Аварийно-диспетчерское обслуживание</t>
  </si>
  <si>
    <t>Обслуживание газопроводов, газового оборудования</t>
  </si>
  <si>
    <t>Автотранспортные услуги</t>
  </si>
  <si>
    <t>жилого дома № _________ по ул. _________________________</t>
  </si>
  <si>
    <t>Ед.изм.</t>
  </si>
  <si>
    <t xml:space="preserve"> Стоимость, руб без НДС</t>
  </si>
  <si>
    <t xml:space="preserve"> Стоимость, руб с НДС</t>
  </si>
  <si>
    <t>м.куб</t>
  </si>
  <si>
    <t>кол-во заявок</t>
  </si>
  <si>
    <t>Итого:</t>
  </si>
  <si>
    <t>Ведомость на списание материалов</t>
  </si>
  <si>
    <t>Номер</t>
  </si>
  <si>
    <t>Наименование материалов</t>
  </si>
  <si>
    <t>по порядку</t>
  </si>
  <si>
    <t>позиции по акту</t>
  </si>
  <si>
    <t>ед. изм.</t>
  </si>
  <si>
    <t>количество</t>
  </si>
  <si>
    <t>цена за ед., руб. без НДС</t>
  </si>
  <si>
    <t>стоимость, руб. без НДС</t>
  </si>
  <si>
    <t>руб.</t>
  </si>
  <si>
    <t xml:space="preserve">к акту выполненных работ по техническому обслуживанию </t>
  </si>
  <si>
    <t>Итого материалов:</t>
  </si>
  <si>
    <t>Отчет</t>
  </si>
  <si>
    <t xml:space="preserve">об оказанных работах и услугах </t>
  </si>
  <si>
    <t>по содержанию и техническому обслуживанию</t>
  </si>
  <si>
    <t>час</t>
  </si>
  <si>
    <t>Техническое обслуживание</t>
  </si>
  <si>
    <t>ремонт дверей</t>
  </si>
  <si>
    <t>замена дверей</t>
  </si>
  <si>
    <t>ремонт оконных блоков</t>
  </si>
  <si>
    <t>перекладка отдельных участков ДВК</t>
  </si>
  <si>
    <t>окраска дворового оборудования</t>
  </si>
  <si>
    <t>восстановление зонтов над ДВК</t>
  </si>
  <si>
    <t>замена оконных блоков</t>
  </si>
  <si>
    <t>Сдал:</t>
  </si>
  <si>
    <t>Принял:</t>
  </si>
  <si>
    <t xml:space="preserve">Прейскурант цен </t>
  </si>
  <si>
    <t>замена эл.счетчика (без счетчика)</t>
  </si>
  <si>
    <t>замена эл.счетчика (со счетчиком)</t>
  </si>
  <si>
    <t>смена сгона у трубопровода (25 мм)</t>
  </si>
  <si>
    <t>смена сгона у трубопровода (50 мм)</t>
  </si>
  <si>
    <t>замена бордюрного камня</t>
  </si>
  <si>
    <t>ремонт деревянных лестниц</t>
  </si>
  <si>
    <t>устройство штакетного забора</t>
  </si>
  <si>
    <t>выкашивание газонов</t>
  </si>
  <si>
    <t>ремонт деревянных поручней</t>
  </si>
  <si>
    <t>замена загрузочного клапана мусоропровода</t>
  </si>
  <si>
    <t xml:space="preserve">ремонт кирпичной кладки </t>
  </si>
  <si>
    <t>ремонт штукатурки цоколя,фасада</t>
  </si>
  <si>
    <t>установка металлической урны</t>
  </si>
  <si>
    <t>укрепление стоек металлических решеток ограждений</t>
  </si>
  <si>
    <t>за ______________________ 2013 г. РУ № _____</t>
  </si>
  <si>
    <t>восстановление приямков (кирпичная кладка+штукатурка)</t>
  </si>
  <si>
    <t xml:space="preserve">восстановление металлического покрытия приямка </t>
  </si>
  <si>
    <t xml:space="preserve">ремонт слуховых окон </t>
  </si>
  <si>
    <t>ремонт выходов на кровлю</t>
  </si>
  <si>
    <t>восстановление зонтов(козырьков) над входами в подъезды</t>
  </si>
  <si>
    <t>устройство зонтов над входами в подвал</t>
  </si>
  <si>
    <t xml:space="preserve"> по содержанию и  техническому обслуживанию общего имущества </t>
  </si>
  <si>
    <t>Дата</t>
  </si>
  <si>
    <t>№ кв., подпись собственника</t>
  </si>
  <si>
    <t>Содержание</t>
  </si>
  <si>
    <t>Приложение № 5.1 к приказу</t>
  </si>
  <si>
    <t>№____ от «___»______20__г.</t>
  </si>
  <si>
    <t>Фасад и кровля</t>
  </si>
  <si>
    <t>Проемы</t>
  </si>
  <si>
    <t>Инженерные сети</t>
  </si>
  <si>
    <t>Благоустройство</t>
  </si>
  <si>
    <t>Разное</t>
  </si>
  <si>
    <t>смена врезных замков</t>
  </si>
  <si>
    <t>устранение течи трубопровода (со сваркой)</t>
  </si>
  <si>
    <t>уплотнение соединений трубопровода канализации</t>
  </si>
  <si>
    <t>замена предохранителей (плавкая вставка)</t>
  </si>
  <si>
    <t>побелка деревьев, бордюров известью</t>
  </si>
  <si>
    <t xml:space="preserve">          </t>
  </si>
  <si>
    <t>за ______________________ 2013 г.   ____</t>
  </si>
  <si>
    <t>Проведение профосмотров поэтажных щитков</t>
  </si>
  <si>
    <t xml:space="preserve">Проведение профосмотров электрощитовых </t>
  </si>
  <si>
    <t>Мастер  _____ ____________________ ________________________________</t>
  </si>
  <si>
    <t>Начальник участка _____ ____________________ ________________________________</t>
  </si>
  <si>
    <t>за ______________________ 2013 г.   _____</t>
  </si>
  <si>
    <t>установка аншлагов, вывесок (0,8м2)</t>
  </si>
  <si>
    <t>заделка выбоин, трещин ступеней и площадок (до 0,25м2)</t>
  </si>
  <si>
    <t>побелка подъездных козырьков(очистка, шпатлевка, окраска простая)</t>
  </si>
  <si>
    <t>ремонт бетонных ступеней</t>
  </si>
  <si>
    <t>1 ст.</t>
  </si>
  <si>
    <t xml:space="preserve">замена отдельных ступеней </t>
  </si>
  <si>
    <t>устройство ограждений окон подвальных помещений (0,0333т. вес 1 шт.)</t>
  </si>
  <si>
    <t>смена оконных  приборов (фурнитура)</t>
  </si>
  <si>
    <t>смена дверных приборов (фурнитура)</t>
  </si>
  <si>
    <t>м2</t>
  </si>
  <si>
    <t>смена запорной и регулировочной арматуры (задвижки до 50 мм)</t>
  </si>
  <si>
    <t>смена запорной и регулировочной арматуры (задвижки до 80 мм)</t>
  </si>
  <si>
    <t>смена запорной и регулировочной арматуры (задвижки до 100 мм)</t>
  </si>
  <si>
    <t>смена запорной и регулировочной арматуры (задвижки 150 мм)</t>
  </si>
  <si>
    <t>ремонт без снятия  (задвижки до 100 мм)</t>
  </si>
  <si>
    <t>ремонт со снятием (задвижки до 100 мм)</t>
  </si>
  <si>
    <t>ремонт без снятия  (задвижки до 150мм)</t>
  </si>
  <si>
    <t>ремонт со снятием   (задвижки до 150 мм)</t>
  </si>
  <si>
    <t>ремонт без снятия  (задвижки до 200мм)</t>
  </si>
  <si>
    <t>ремонт со снятием  (задвижки до200 мм)</t>
  </si>
  <si>
    <t>смена отдельных участков трубопроводов неоцинков. Для отопления  (д. 80 мм)</t>
  </si>
  <si>
    <t>смена отдельных участков трубопроводов неоцинк. Для отопления (д. 50 мм)</t>
  </si>
  <si>
    <t>смена отдельных участков трубопроводов неоцинк. Для отопления (д. 40 мм)</t>
  </si>
  <si>
    <t>смена отдельных участков трубопроводов неоцинкованных для отоплен  (д. 32 мм)</t>
  </si>
  <si>
    <t>смена отдельных участков трубопроводов неоцинков. Для отопления  (д. 25мм)</t>
  </si>
  <si>
    <t>смена отдельных участков трубопроводов неоцинков. Для отопления  (д. 20 мм)</t>
  </si>
  <si>
    <t>замена труб ХВС на ППР ( д. 15мм)</t>
  </si>
  <si>
    <t>замена труб ХВС на ППР ( д. 20мм)</t>
  </si>
  <si>
    <t>замена труб ХВС на ППР ( д. 25мм)</t>
  </si>
  <si>
    <t>смена отдельных участков трубопроводов водогазопров. труб  (д. 15 мм)</t>
  </si>
  <si>
    <t>смена отдельных участков трубопроводов водогазопров. труб (д. 20 мм)</t>
  </si>
  <si>
    <t>смена отдельных участков трубопроводов водогазопров. труб (д. 25мм)</t>
  </si>
  <si>
    <t>смена отдельных участков трубопроводов водогазопров. труб  (д. 32 мм)</t>
  </si>
  <si>
    <t>смена отдельных участков трубопроводов водогазопров.труб  (д. 40 мм)</t>
  </si>
  <si>
    <t>смена отдельных участков трубопроводов водогазопров. труб  (д. 50 мм)</t>
  </si>
  <si>
    <t>смена отдельных участков трубопроводов водогазопров. труб  (д. 80мм)</t>
  </si>
  <si>
    <t>смена отдельных участков трубопроводов водогазопров. труб  (д. 100 мм)</t>
  </si>
  <si>
    <t>смена отд. участков трубопр-ов канализации (чугун д. 50 мм)</t>
  </si>
  <si>
    <t>смена отд. участков трубопр-ов канализации (чугун д. 100 мм)</t>
  </si>
  <si>
    <t>смена отд. участков трубопр-ов канализации (пластик д. 50 мм)</t>
  </si>
  <si>
    <t>смена отд. участков трубопр-ов канализации (пластик д.100 мм)</t>
  </si>
  <si>
    <t>врезка в действующие внутр. сети водопровода (д. 15)</t>
  </si>
  <si>
    <t>врезка в действующие внутр. сети водопровода (д. 20)</t>
  </si>
  <si>
    <t>врезка в действующие внутр. сети водопровода (д. 25)</t>
  </si>
  <si>
    <t>врезка в действующие внутр. сети водопровода (д. 32)</t>
  </si>
  <si>
    <t>врезка в действующие внутр. сети водопровода (д. 40)</t>
  </si>
  <si>
    <t>врезка в действующие внутр. сети водопровода (д. 50)</t>
  </si>
  <si>
    <t>врезка в действующие внутр. сети водопровода (д. 80)</t>
  </si>
  <si>
    <t>врезка в действующие внутр. сети водопровода (д. 100)</t>
  </si>
  <si>
    <t>врезка в действующие внутр. сети водопровода (д. 125)</t>
  </si>
  <si>
    <t>врезка в действующие внутр. сети водопровода (д. 150)</t>
  </si>
  <si>
    <t>врезка в действующие внутр. сети водопровода (д. 200)</t>
  </si>
  <si>
    <t>врезка в действующие внутр. сети канализации (д. 50)</t>
  </si>
  <si>
    <t>врезка в действующие внутр. сети канализации (д. 100)</t>
  </si>
  <si>
    <t xml:space="preserve">очистка внутренней канализации </t>
  </si>
  <si>
    <t>очистка дворовой канализации</t>
  </si>
  <si>
    <t>промывка радиаторов отопления</t>
  </si>
  <si>
    <t>1 прибор</t>
  </si>
  <si>
    <t>замена приборов учета (без стоим. прибора)</t>
  </si>
  <si>
    <t>1приб.</t>
  </si>
  <si>
    <t>Электромонтажные работы</t>
  </si>
  <si>
    <t>замена лампочек в местах общего пользования люминисцентных типа ДРЛ</t>
  </si>
  <si>
    <t>замена светильников в местах общего пользования (нСП с решеткой)</t>
  </si>
  <si>
    <t>замена проводов, кабеля</t>
  </si>
  <si>
    <t>замена трансформатора тока во ВРУ</t>
  </si>
  <si>
    <t>ремонт электродвигателей</t>
  </si>
  <si>
    <t>ремонт дворового оборудования (без окрашивания)</t>
  </si>
  <si>
    <t>завоз песка (серый)</t>
  </si>
  <si>
    <t>завоз песка (желтый)</t>
  </si>
  <si>
    <t>завоз грунта</t>
  </si>
  <si>
    <t>10кв.м.</t>
  </si>
  <si>
    <t>замена отдельных участков покрытия полов к.плитка)</t>
  </si>
  <si>
    <t>1.</t>
  </si>
  <si>
    <t>Единицы измерения</t>
  </si>
  <si>
    <t xml:space="preserve"> ______________________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</si>
  <si>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</si>
  <si>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</si>
  <si>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</si>
  <si>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</si>
  <si>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</si>
  <si>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</si>
  <si>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</si>
  <si>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</si>
  <si>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</si>
  <si>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</si>
  <si>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</si>
  <si>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</si>
  <si>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</si>
  <si>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</si>
  <si>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</si>
  <si>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</si>
  <si>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</si>
  <si>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</si>
  <si>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</si>
  <si>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</si>
  <si>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</si>
  <si>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</si>
  <si>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</si>
  <si>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</si>
  <si>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</si>
  <si>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</si>
  <si>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</si>
  <si>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</si>
  <si>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</si>
  <si>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</si>
  <si>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</si>
  <si>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</si>
  <si>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</si>
  <si>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</si>
  <si>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</si>
  <si>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</si>
  <si>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</si>
  <si>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</si>
  <si>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</si>
  <si>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</si>
  <si>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</si>
  <si>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</si>
  <si>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</si>
  <si>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</si>
  <si>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</si>
  <si>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</si>
  <si>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</si>
  <si>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</si>
  <si>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</si>
  <si>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</si>
  <si>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</si>
  <si>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</si>
  <si>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</si>
  <si>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</si>
  <si>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</si>
  <si>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</si>
  <si>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</si>
  <si>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</si>
  <si>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</si>
  <si>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</si>
  <si>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</si>
  <si>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</si>
  <si>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</si>
  <si>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</si>
  <si>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</si>
  <si>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</si>
  <si>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</si>
  <si>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</si>
  <si>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</si>
  <si>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</si>
  <si>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</si>
  <si>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</si>
  <si>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</si>
  <si>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</si>
  <si>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</si>
  <si>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</si>
  <si>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</si>
  <si>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</si>
  <si>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</si>
  <si>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</si>
  <si>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</si>
  <si>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</si>
  <si>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</si>
  <si>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</si>
  <si>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</si>
  <si>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</si>
  <si>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</si>
  <si>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</si>
  <si>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</si>
  <si>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</si>
  <si>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</si>
  <si>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</si>
  <si>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</si>
  <si>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</si>
  <si>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</si>
  <si>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</si>
  <si>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</si>
  <si>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</si>
  <si>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</si>
  <si>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</si>
  <si>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</si>
  <si>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</si>
  <si>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</si>
  <si>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</si>
  <si>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</si>
  <si>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</si>
  <si>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</si>
  <si>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</si>
  <si>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</si>
  <si>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</si>
  <si>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</si>
  <si>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</si>
  <si>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</si>
  <si>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</si>
  <si>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</si>
  <si>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</si>
  <si>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</si>
  <si>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</si>
  <si>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</si>
  <si>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</si>
  <si>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</si>
  <si>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Содержание прилегающей территории</t>
  </si>
  <si>
    <t>Пневмогидравлические испытания  ВСО ( прессовка)</t>
  </si>
  <si>
    <t>мп</t>
  </si>
  <si>
    <t>Итого  стоимость работ по техническому обслуживанию МКД</t>
  </si>
  <si>
    <t xml:space="preserve">Развоздушивание системы отопления и ГВС </t>
  </si>
  <si>
    <t>Примечание:  по позиции развоздушивание системы отопления и ГВС указывать количество развоздушенных стояков в подъезде</t>
  </si>
  <si>
    <t>Развоздушивание системы отопления и ГВС ( указывается количество развоздушенных стояков)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</si>
  <si>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</si>
  <si>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</si>
  <si>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</si>
  <si>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</si>
  <si>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</si>
  <si>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</si>
  <si>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</si>
  <si>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</si>
  <si>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</si>
  <si>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</si>
  <si>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</si>
  <si>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1.11.1.</t>
  </si>
  <si>
    <t>1.11.2.</t>
  </si>
  <si>
    <t>1.11.3.</t>
  </si>
  <si>
    <t>1.11.4.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</si>
  <si>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</si>
  <si>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</si>
  <si>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</si>
  <si>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</si>
  <si>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</si>
  <si>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</si>
  <si>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</si>
  <si>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</si>
  <si>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</si>
  <si>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</si>
  <si>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</si>
  <si>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</si>
  <si>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</si>
  <si>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</si>
  <si>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</si>
  <si>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</si>
  <si>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</si>
  <si>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</si>
  <si>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</si>
  <si>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</si>
  <si>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</si>
  <si>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</si>
  <si>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</si>
  <si>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</si>
  <si>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</si>
  <si>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1.11.5.</t>
  </si>
  <si>
    <t>1.11.6.</t>
  </si>
  <si>
    <t xml:space="preserve">выполненных работ по содержанию  общего имущества </t>
  </si>
  <si>
    <t>Акт выполненных работ ( объемы)</t>
  </si>
  <si>
    <t xml:space="preserve"> Цена  за ед., руб.</t>
  </si>
  <si>
    <t xml:space="preserve">Мастер </t>
  </si>
  <si>
    <t>Начальник участка</t>
  </si>
  <si>
    <t>Начальник производственного отдела</t>
  </si>
  <si>
    <t>21.</t>
  </si>
  <si>
    <t xml:space="preserve">ремонт штукатурки стен </t>
  </si>
  <si>
    <t>Окраска плинтусов</t>
  </si>
  <si>
    <t>Окраска ранее окрашенных стенстен с расчисткой старой краски</t>
  </si>
  <si>
    <t>смена кранов (шаровой ф 25)</t>
  </si>
  <si>
    <t>смена кранов (шаровой ф 32)</t>
  </si>
  <si>
    <t>смена кранов (шаровой ф 40)</t>
  </si>
  <si>
    <t>смена кранов (шаровой ф 50)</t>
  </si>
  <si>
    <t>Смена воздушных кранов радиаторов</t>
  </si>
  <si>
    <t>смена тройника канализационн. Трубы 100/50</t>
  </si>
  <si>
    <t>смена тройника канализационн. Трубы 150/100</t>
  </si>
  <si>
    <t>очистка канализационных колодцев</t>
  </si>
  <si>
    <t>м3</t>
  </si>
  <si>
    <t>ремонт  грязевиков</t>
  </si>
  <si>
    <t>очистка мусоропровода</t>
  </si>
  <si>
    <t>Сварочные работы</t>
  </si>
  <si>
    <t>Аварийно-диспетчерское обслуживание общедомового имущества</t>
  </si>
  <si>
    <t>воостановление теплоизоляции трубопроводов ГВС и отопления</t>
  </si>
  <si>
    <t>125.</t>
  </si>
  <si>
    <t>126.</t>
  </si>
  <si>
    <t>127.</t>
  </si>
  <si>
    <t>128.</t>
  </si>
  <si>
    <t>129.</t>
  </si>
  <si>
    <t>130.</t>
  </si>
  <si>
    <t>131.</t>
  </si>
  <si>
    <t xml:space="preserve">на выполнение работ по содержанию  и  техническому обслуживанию </t>
  </si>
  <si>
    <t>развоздушивание системы отопления и гвс с осмотром системы</t>
  </si>
  <si>
    <t>1000м3 здания</t>
  </si>
  <si>
    <t>например:(1-ый подъезд: всего 20 стояков, развоздушено 10шт.)</t>
  </si>
  <si>
    <t>техосмотр эл.щитов поэтажных</t>
  </si>
  <si>
    <t xml:space="preserve">техосмотр эл.щитов </t>
  </si>
  <si>
    <t xml:space="preserve"> на 1 заявку</t>
  </si>
  <si>
    <t xml:space="preserve">Цена за ед. изм. </t>
  </si>
  <si>
    <t xml:space="preserve">Расчет  цены </t>
  </si>
  <si>
    <t xml:space="preserve"> аварийно- диспетчерского обслуживания</t>
  </si>
  <si>
    <t xml:space="preserve">             ( за 1 вызов) с 1.10.2013г.</t>
  </si>
  <si>
    <t>№п/п</t>
  </si>
  <si>
    <t xml:space="preserve">Заработная плата рабочего </t>
  </si>
  <si>
    <t>стоимость, руб.</t>
  </si>
  <si>
    <t xml:space="preserve"> 188849,76 руб./176час.*2*2</t>
  </si>
  <si>
    <t>Отчисления с заработной платы</t>
  </si>
  <si>
    <t>Транспортные расходы</t>
  </si>
  <si>
    <t>Итого цена</t>
  </si>
  <si>
    <t>Прибыль ( 10%)</t>
  </si>
  <si>
    <t>Накладные расходы ( 100%)</t>
  </si>
  <si>
    <t>окраска газовой трубы ( труб, фланцевой арматуры)</t>
  </si>
  <si>
    <t>смена сгона у трубопровода (32 мм)</t>
  </si>
  <si>
    <t>ревизия вентилей диам до 50 мм</t>
  </si>
  <si>
    <t>ревизия вентилей диам до 20 мм</t>
  </si>
  <si>
    <t>ревизия вентилей диам до 32 мм</t>
  </si>
  <si>
    <t xml:space="preserve">установка воздухоборника </t>
  </si>
  <si>
    <t>перегруппировка секций радиатора</t>
  </si>
  <si>
    <t>№ наряд-задания</t>
  </si>
  <si>
    <t>1.10.1.</t>
  </si>
  <si>
    <t>1.10.2.</t>
  </si>
  <si>
    <t>1.10.4.</t>
  </si>
  <si>
    <t>1.10.7.</t>
  </si>
  <si>
    <t>1.10.8.</t>
  </si>
  <si>
    <t>1.10.9.</t>
  </si>
  <si>
    <t>1.10.10.</t>
  </si>
  <si>
    <t>1.10.12.</t>
  </si>
  <si>
    <t>1.11.13.</t>
  </si>
  <si>
    <t>1.11.7.</t>
  </si>
  <si>
    <t>1.11.8.</t>
  </si>
  <si>
    <t>1.11.9.</t>
  </si>
  <si>
    <t>1.11.10.</t>
  </si>
  <si>
    <t>*)  Основанием для внесения объемов выполненных работ в сводный акт по МКД является   надлежащим образом оформленное наряд-задание</t>
  </si>
  <si>
    <t>Аварийно-диспетчерское  обслуживание общедомового имущества  ( оказываемое силами работников предприятия во вне рабочее время)- не являющиеся платными услугами населению</t>
  </si>
  <si>
    <t>ФИО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</si>
  <si>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</si>
  <si>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</si>
  <si>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</si>
  <si>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</si>
  <si>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</si>
  <si>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</si>
  <si>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</si>
  <si>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</si>
  <si>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</si>
  <si>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</si>
  <si>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</si>
  <si>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</si>
  <si>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1.11.11.</t>
  </si>
  <si>
    <t>1.11.12.</t>
  </si>
  <si>
    <t>1.11.14.</t>
  </si>
  <si>
    <t>1.11.15.</t>
  </si>
  <si>
    <t>1.11.16.</t>
  </si>
  <si>
    <t>1.11.17.</t>
  </si>
  <si>
    <t>1.11.18.</t>
  </si>
  <si>
    <t>1.11.19.</t>
  </si>
  <si>
    <t>1.11.20.</t>
  </si>
  <si>
    <t>1.11.21.</t>
  </si>
  <si>
    <t>1.11.23.</t>
  </si>
  <si>
    <t>1.11.22.</t>
  </si>
  <si>
    <t>1.10.3.</t>
  </si>
  <si>
    <t>1.10.5.</t>
  </si>
  <si>
    <t>1.10.6.</t>
  </si>
  <si>
    <t>1.10.11.</t>
  </si>
  <si>
    <t>Поквартирная карточка</t>
  </si>
  <si>
    <t>50 руб.</t>
  </si>
  <si>
    <t xml:space="preserve">Справка о составе семьи  </t>
  </si>
  <si>
    <t>30 руб.</t>
  </si>
  <si>
    <t>Справка о составе семьи  ( для соцзащиты)</t>
  </si>
  <si>
    <t xml:space="preserve">бесплатно </t>
  </si>
  <si>
    <t>Аварийный вызов</t>
  </si>
  <si>
    <t>( при оформлении актов выполненных работ указать колич.стояков в подъезде, в т.ч. колич-во развоздушенных на момент отчета)</t>
  </si>
  <si>
    <t>ремонт металлических решеток ( мелкий )</t>
  </si>
  <si>
    <t>ремонт металлических решеток ( средний )</t>
  </si>
  <si>
    <t>132.</t>
  </si>
  <si>
    <t>133.</t>
  </si>
  <si>
    <t>134.</t>
  </si>
  <si>
    <t>135.</t>
  </si>
  <si>
    <t>136.</t>
  </si>
  <si>
    <t xml:space="preserve"> Стоимость оказанных услуг по содержанию</t>
  </si>
  <si>
    <t xml:space="preserve"> Расшифровка к акту </t>
  </si>
  <si>
    <t xml:space="preserve">Утверждаю </t>
  </si>
  <si>
    <t>Составил:</t>
  </si>
  <si>
    <t>Согласовано:                                                            Зам. Директора по экономике и финансам</t>
  </si>
  <si>
    <t xml:space="preserve">Инженер - сметчик              </t>
  </si>
  <si>
    <t xml:space="preserve"> А.В. Литвинова</t>
  </si>
  <si>
    <t>Д.В.Сазонова</t>
  </si>
  <si>
    <t xml:space="preserve">А.Е. Шмелева </t>
  </si>
  <si>
    <t>137.</t>
  </si>
  <si>
    <t>138.</t>
  </si>
  <si>
    <t>в случае отсутствия в наряд-задании подписи собственника  объм выполненной работы должен быть подписан в сводном акте</t>
  </si>
  <si>
    <t>Аварийно- диспетчерское обслуживание ( услуги ООО "Лидер")</t>
  </si>
  <si>
    <t>Расход материалов</t>
  </si>
  <si>
    <t>Мастер</t>
  </si>
  <si>
    <t>Начальник ПО</t>
  </si>
  <si>
    <t>1.10.13.</t>
  </si>
  <si>
    <t>1.10.14.</t>
  </si>
  <si>
    <t>1.10.15.</t>
  </si>
  <si>
    <t>1.10.16.</t>
  </si>
  <si>
    <t>1.10.17.</t>
  </si>
  <si>
    <t>1.10.18.</t>
  </si>
  <si>
    <t>1.10.19.</t>
  </si>
  <si>
    <t>1.10.20.</t>
  </si>
  <si>
    <t>1.10.21.</t>
  </si>
  <si>
    <t>1.10.22.</t>
  </si>
  <si>
    <t>1.10.23.</t>
  </si>
  <si>
    <t>1.10.24.</t>
  </si>
  <si>
    <t>1.10.25.</t>
  </si>
  <si>
    <t>2.39.</t>
  </si>
  <si>
    <t>2.40.</t>
  </si>
  <si>
    <t>установка соединений на трубопр. до Ф 50мм( хомуты, фланцы, т.д.)</t>
  </si>
  <si>
    <t>установка соединений на трубопр. до Ф 65 мм( хомуты, фланцы, т.д.)</t>
  </si>
  <si>
    <t>установка соединений на трубопр. до Ф 80мм( хомуты, фланцы, т.д.)</t>
  </si>
  <si>
    <t>установка соединений на трубопр. до Ф 100мм( хомуты, фланцы, т.д.)</t>
  </si>
  <si>
    <t>установка соединений на трубопр. до Ф 150мм( хомуты, фланцы, т.д.)</t>
  </si>
  <si>
    <t>Директор  группы компаний  Таймыр</t>
  </si>
  <si>
    <t>139.</t>
  </si>
  <si>
    <t>140.</t>
  </si>
  <si>
    <t>141.</t>
  </si>
  <si>
    <t>142.</t>
  </si>
  <si>
    <t>143.</t>
  </si>
  <si>
    <t>144.</t>
  </si>
  <si>
    <t>145.</t>
  </si>
  <si>
    <t>146.</t>
  </si>
  <si>
    <t>Приложение №2</t>
  </si>
  <si>
    <t>Приложение№3</t>
  </si>
  <si>
    <t>Приложение №5</t>
  </si>
  <si>
    <t>26а</t>
  </si>
  <si>
    <t>остекление мест общего пользования (армостекло)</t>
  </si>
  <si>
    <t>смена кранов (шаровой ф 15)</t>
  </si>
  <si>
    <t>смена кранов (шаровой ф 20)</t>
  </si>
  <si>
    <t>завоз щебня с укладкой</t>
  </si>
  <si>
    <t>139а</t>
  </si>
  <si>
    <t>закрытие подухов фанерой</t>
  </si>
  <si>
    <t>121а</t>
  </si>
  <si>
    <t>121б</t>
  </si>
  <si>
    <t xml:space="preserve">замена светильника наружного освещения энергосберегающего </t>
  </si>
  <si>
    <t>замена светильника лифтового</t>
  </si>
  <si>
    <t>демонтаж радиатора до 80кг</t>
  </si>
  <si>
    <t>демонтаж радиатора до 160кг</t>
  </si>
  <si>
    <t>монтаж радиатора 9 секций высотой 300мм</t>
  </si>
  <si>
    <t>монтаж радиатора 9 секций высотой 500мм</t>
  </si>
  <si>
    <t>19.</t>
  </si>
  <si>
    <t>26б</t>
  </si>
  <si>
    <t xml:space="preserve">                        общего имущеста МКД с 1 января 2014 года.</t>
  </si>
  <si>
    <t>107а</t>
  </si>
  <si>
    <t>Цоколь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</si>
  <si>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</si>
  <si>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</si>
  <si>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</si>
  <si>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</si>
  <si>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</si>
  <si>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</si>
  <si>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</si>
  <si>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</si>
  <si>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</si>
  <si>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</si>
  <si>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</si>
  <si>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Итого</t>
  </si>
  <si>
    <t>Оконные, дверные заполнения</t>
  </si>
  <si>
    <t>ремонт грязевика</t>
  </si>
  <si>
    <t>отопление:</t>
  </si>
  <si>
    <t>Прочие</t>
  </si>
  <si>
    <t>ХВС</t>
  </si>
  <si>
    <t>укладка шипованого напольного покрытия</t>
  </si>
  <si>
    <t>замена задвижки ф 80мм</t>
  </si>
  <si>
    <t xml:space="preserve"> ремонт лавочек</t>
  </si>
  <si>
    <t>ревизия вентилей ф 20мм</t>
  </si>
  <si>
    <t>канализация</t>
  </si>
  <si>
    <t>окрашивание</t>
  </si>
  <si>
    <t>ремонт плитки (восстановление)</t>
  </si>
  <si>
    <t>Кровля</t>
  </si>
  <si>
    <t>тн.</t>
  </si>
  <si>
    <t>окраска двери металлической</t>
  </si>
  <si>
    <t>Фундаменты</t>
  </si>
  <si>
    <t>заделка трещин бетоном</t>
  </si>
  <si>
    <t>восстановление гидроизоляции</t>
  </si>
  <si>
    <t>Входы в подвал</t>
  </si>
  <si>
    <t xml:space="preserve">установка решеток </t>
  </si>
  <si>
    <t>окрашивание решеток</t>
  </si>
  <si>
    <t>окраска металлических ограждений, поручней</t>
  </si>
  <si>
    <t>устройство бетонной стяжки</t>
  </si>
  <si>
    <t>смена оконных приборов</t>
  </si>
  <si>
    <t>устройство примыканий кровли</t>
  </si>
  <si>
    <t xml:space="preserve">Итого </t>
  </si>
  <si>
    <t>Внутренняя отделка в подъездах</t>
  </si>
  <si>
    <t>побелка стен</t>
  </si>
  <si>
    <t xml:space="preserve"> побелка торцов лестничных маршей</t>
  </si>
  <si>
    <t>побелка потолков</t>
  </si>
  <si>
    <t>ремонт напольного покрытия из плитки</t>
  </si>
  <si>
    <t>окраска дверей</t>
  </si>
  <si>
    <t>окраска труб и радиаторов</t>
  </si>
  <si>
    <t>смена кранов шаровых ф 15мм</t>
  </si>
  <si>
    <t>смена кранов шаровых ф 20мм</t>
  </si>
  <si>
    <t xml:space="preserve">ремонт без снятия задвижкиф 100мм </t>
  </si>
  <si>
    <t>смена отдельных участков труб-да</t>
  </si>
  <si>
    <t>очистка колодцев</t>
  </si>
  <si>
    <t>Мусоропроводы</t>
  </si>
  <si>
    <t>замена загрузочного клапана</t>
  </si>
  <si>
    <t>ремонт мусорного клапана</t>
  </si>
  <si>
    <t>устройство водоотведения</t>
  </si>
  <si>
    <t>ограждение площадки мусорной</t>
  </si>
  <si>
    <t>смета</t>
  </si>
  <si>
    <t>КОТЕЛЬНАЯ</t>
  </si>
  <si>
    <t>Итого  стоимость работ по Котельной</t>
  </si>
  <si>
    <t>ВСЕГО С КОТЕЛЬНОЙ</t>
  </si>
  <si>
    <t xml:space="preserve">Внутренняя отделка </t>
  </si>
  <si>
    <t>ремонт штукатурки потолков</t>
  </si>
  <si>
    <t>окраска стен</t>
  </si>
  <si>
    <t>смена воздушных кранов маевского</t>
  </si>
  <si>
    <t>ревизия вентилей отопления ф 20мм</t>
  </si>
  <si>
    <t>промывка радиаторов</t>
  </si>
  <si>
    <t>смена задвижек на отопление ф 100мм</t>
  </si>
  <si>
    <t>смена задвижек на отопление ф 50 мм</t>
  </si>
  <si>
    <t>ремонт со снятием задвижки ф 100 мм</t>
  </si>
  <si>
    <t>смена задвижек на отопление ф 80мм</t>
  </si>
  <si>
    <t>смена крана шарового ф 15мм ГВС</t>
  </si>
  <si>
    <t>ревизия вентилей ф 50мм ГВС</t>
  </si>
  <si>
    <t>ремонт без снятия задвижки ф 100 мм ГВС</t>
  </si>
  <si>
    <t>установка обратного клапана ф 80мм</t>
  </si>
  <si>
    <t>ремонт насоса</t>
  </si>
  <si>
    <t>установка клапана газового</t>
  </si>
  <si>
    <t>ремонт без снятия задвижки ф 100 мм</t>
  </si>
  <si>
    <t>Согласованный план</t>
  </si>
  <si>
    <t>несогласованный план</t>
  </si>
  <si>
    <t>неучтенные работы</t>
  </si>
  <si>
    <t>смена дверных приборов</t>
  </si>
  <si>
    <t>выполнено</t>
  </si>
  <si>
    <t>замена личинки</t>
  </si>
  <si>
    <t xml:space="preserve">устранение течи трубопровода со сваркой </t>
  </si>
  <si>
    <t>перепаковка радиатора без снятия</t>
  </si>
  <si>
    <t>очистка внутренней канализации</t>
  </si>
  <si>
    <t>устройство качелей типа "лошадка"</t>
  </si>
  <si>
    <t>10м.кв.</t>
  </si>
  <si>
    <t>сварочные работы</t>
  </si>
  <si>
    <t>замена лампочек в МОП</t>
  </si>
  <si>
    <t>замена провода, кабеля</t>
  </si>
  <si>
    <t>замена светильников внутр. освещ. на энергосберег. (11в.)</t>
  </si>
  <si>
    <t>выполнено-4 м.кв</t>
  </si>
  <si>
    <t>выполнено-1 шт.</t>
  </si>
  <si>
    <t>всего</t>
  </si>
  <si>
    <t>ремонт, замена водосточных труб</t>
  </si>
  <si>
    <t>замена лампочек энергосберегающих</t>
  </si>
  <si>
    <t>выполн-1</t>
  </si>
  <si>
    <t>выполнено-22м.кв.</t>
  </si>
  <si>
    <t>ремонт окон</t>
  </si>
  <si>
    <t>выполн-12шт.</t>
  </si>
  <si>
    <t>выполн-8</t>
  </si>
  <si>
    <t>вып.-2</t>
  </si>
  <si>
    <t>сентябрь</t>
  </si>
  <si>
    <t>октябрь</t>
  </si>
  <si>
    <t>1ст</t>
  </si>
  <si>
    <t>ноябрь</t>
  </si>
  <si>
    <t>Факт выполнения</t>
  </si>
  <si>
    <t>ремонт насоса в насосной</t>
  </si>
  <si>
    <t>выполн-4шт.</t>
  </si>
  <si>
    <t>декабрь</t>
  </si>
  <si>
    <t>ИТОГО</t>
  </si>
  <si>
    <t>смена сгона ф 32</t>
  </si>
  <si>
    <t>установка воздухосборника</t>
  </si>
  <si>
    <t>ул. МЕДВЕДЕВА, 65/2</t>
  </si>
  <si>
    <t>Выполнение работ по техническому обслуживанию и текущему ремонту за 2014г.</t>
  </si>
  <si>
    <t>Насосная(ремонт насоса)</t>
  </si>
  <si>
    <t>Примечание: смета на ремонт насоса в сумме 14882 руб. Доля , приходящаяся на МКД 65/2 составляет 3474,76 руб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</si>
</sst>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2"/>
      <color indexed="8"/>
      <name val="Calibri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"/>
      <family val="2"/>
    </font>
    <font>
      <sz val="14"/>
      <name val="Arial Cyr"/>
      <family val="0"/>
    </font>
    <font>
      <b/>
      <sz val="14"/>
      <color indexed="8"/>
      <name val="Calibri"/>
      <family val="2"/>
    </font>
    <font>
      <sz val="14"/>
      <name val="Arial"/>
      <family val="2"/>
    </font>
    <font>
      <b/>
      <sz val="14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sz val="16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u val="single"/>
      <sz val="12"/>
      <name val="Times New Roman"/>
      <family val="1"/>
    </font>
    <font>
      <b/>
      <i/>
      <sz val="12"/>
      <color indexed="45"/>
      <name val="Times New Roman"/>
      <family val="1"/>
    </font>
    <font>
      <b/>
      <i/>
      <sz val="10"/>
      <color indexed="45"/>
      <name val="Times New Roman"/>
      <family val="1"/>
    </font>
    <font>
      <b/>
      <u val="single"/>
      <sz val="10"/>
      <name val="Arial Cyr"/>
      <family val="0"/>
    </font>
    <font>
      <u val="single"/>
      <sz val="9"/>
      <name val="Arial Cyr"/>
      <family val="0"/>
    </font>
    <font>
      <u val="single"/>
      <sz val="10"/>
      <name val="Arial Cyr"/>
      <family val="0"/>
    </font>
    <font>
      <b/>
      <sz val="12"/>
      <color indexed="10"/>
      <name val="Times New Roman"/>
      <family val="1"/>
    </font>
    <font>
      <b/>
      <u val="single"/>
      <sz val="11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51" fillId="6" borderId="0" applyNumberFormat="0" applyBorder="0" applyAlignment="0" applyProtection="0"/>
    <xf numFmtId="0" fontId="51" fillId="8" borderId="0" applyNumberFormat="0" applyBorder="0" applyAlignment="0" applyProtection="0"/>
    <xf numFmtId="0" fontId="51" fillId="4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51" fillId="12" borderId="0" applyNumberFormat="0" applyBorder="0" applyAlignment="0" applyProtection="0"/>
    <xf numFmtId="0" fontId="51" fillId="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2" borderId="0" applyNumberFormat="0" applyBorder="0" applyAlignment="0" applyProtection="0"/>
    <xf numFmtId="0" fontId="51" fillId="8" borderId="0" applyNumberFormat="0" applyBorder="0" applyAlignment="0" applyProtection="0"/>
    <xf numFmtId="0" fontId="52" fillId="3" borderId="1" applyNumberFormat="0" applyAlignment="0" applyProtection="0"/>
    <xf numFmtId="0" fontId="21" fillId="5" borderId="2" applyNumberFormat="0" applyAlignment="0" applyProtection="0"/>
    <xf numFmtId="0" fontId="53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57" fillId="11" borderId="7" applyNumberFormat="0" applyAlignment="0" applyProtection="0"/>
    <xf numFmtId="0" fontId="58" fillId="0" borderId="0" applyNumberFormat="0" applyFill="0" applyBorder="0" applyAlignment="0" applyProtection="0"/>
    <xf numFmtId="0" fontId="59" fillId="10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4" borderId="0" applyNumberFormat="0" applyBorder="0" applyAlignment="0" applyProtection="0"/>
  </cellStyleXfs>
  <cellXfs count="5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10" xfId="54" applyFont="1" applyBorder="1" applyAlignment="1">
      <alignment horizontal="center" vertical="center" wrapText="1"/>
      <protection/>
    </xf>
    <xf numFmtId="49" fontId="3" fillId="0" borderId="10" xfId="54" applyNumberFormat="1" applyFont="1" applyFill="1" applyBorder="1" applyAlignment="1">
      <alignment horizontal="left" vertical="center" wrapText="1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3" fontId="3" fillId="0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22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0" fillId="0" borderId="0" xfId="0" applyAlignment="1">
      <alignment horizontal="left" wrapText="1"/>
    </xf>
    <xf numFmtId="0" fontId="23" fillId="0" borderId="10" xfId="0" applyFont="1" applyBorder="1" applyAlignment="1">
      <alignment horizontal="center" vertical="center" wrapText="1"/>
    </xf>
    <xf numFmtId="0" fontId="6" fillId="0" borderId="10" xfId="54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left"/>
    </xf>
    <xf numFmtId="0" fontId="21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 horizontal="center"/>
    </xf>
    <xf numFmtId="0" fontId="0" fillId="16" borderId="0" xfId="0" applyFill="1" applyAlignment="1">
      <alignment/>
    </xf>
    <xf numFmtId="0" fontId="0" fillId="5" borderId="10" xfId="0" applyFill="1" applyBorder="1" applyAlignment="1">
      <alignment/>
    </xf>
    <xf numFmtId="0" fontId="0" fillId="5" borderId="0" xfId="0" applyFill="1" applyAlignment="1">
      <alignment/>
    </xf>
    <xf numFmtId="0" fontId="7" fillId="0" borderId="14" xfId="0" applyFont="1" applyBorder="1" applyAlignment="1">
      <alignment/>
    </xf>
    <xf numFmtId="16" fontId="7" fillId="0" borderId="14" xfId="0" applyNumberFormat="1" applyFont="1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/>
    </xf>
    <xf numFmtId="0" fontId="3" fillId="5" borderId="10" xfId="0" applyFont="1" applyFill="1" applyBorder="1" applyAlignment="1">
      <alignment horizontal="left" vertical="center" wrapText="1"/>
    </xf>
    <xf numFmtId="14" fontId="0" fillId="0" borderId="0" xfId="0" applyNumberFormat="1" applyBorder="1" applyAlignment="1">
      <alignment/>
    </xf>
    <xf numFmtId="0" fontId="7" fillId="0" borderId="25" xfId="0" applyFont="1" applyBorder="1" applyAlignment="1">
      <alignment/>
    </xf>
    <xf numFmtId="0" fontId="3" fillId="0" borderId="23" xfId="0" applyFont="1" applyFill="1" applyBorder="1" applyAlignment="1">
      <alignment horizontal="left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5" borderId="19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7" fillId="0" borderId="30" xfId="0" applyFont="1" applyBorder="1" applyAlignment="1">
      <alignment horizontal="left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32" xfId="0" applyFont="1" applyBorder="1" applyAlignment="1">
      <alignment horizontal="center" vertical="center" wrapText="1"/>
    </xf>
    <xf numFmtId="0" fontId="9" fillId="0" borderId="23" xfId="54" applyFont="1" applyBorder="1" applyAlignment="1">
      <alignment horizontal="center" vertical="center" wrapText="1"/>
      <protection/>
    </xf>
    <xf numFmtId="169" fontId="11" fillId="0" borderId="26" xfId="0" applyNumberFormat="1" applyFont="1" applyBorder="1" applyAlignment="1">
      <alignment horizontal="center" vertical="center" wrapText="1"/>
    </xf>
    <xf numFmtId="169" fontId="10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/>
    </xf>
    <xf numFmtId="169" fontId="13" fillId="0" borderId="0" xfId="0" applyNumberFormat="1" applyFont="1" applyBorder="1" applyAlignment="1">
      <alignment/>
    </xf>
    <xf numFmtId="49" fontId="12" fillId="0" borderId="0" xfId="0" applyNumberFormat="1" applyFont="1" applyFill="1" applyBorder="1" applyAlignment="1">
      <alignment horizontal="left" vertical="center" wrapText="1"/>
    </xf>
    <xf numFmtId="3" fontId="12" fillId="0" borderId="0" xfId="54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/>
    </xf>
    <xf numFmtId="169" fontId="13" fillId="0" borderId="0" xfId="0" applyNumberFormat="1" applyFont="1" applyAlignment="1">
      <alignment/>
    </xf>
    <xf numFmtId="0" fontId="14" fillId="0" borderId="0" xfId="0" applyFont="1" applyBorder="1" applyAlignment="1">
      <alignment horizontal="center" wrapText="1"/>
    </xf>
    <xf numFmtId="0" fontId="11" fillId="0" borderId="33" xfId="0" applyFont="1" applyFill="1" applyBorder="1" applyAlignment="1">
      <alignment horizontal="left"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0" fontId="0" fillId="0" borderId="31" xfId="0" applyBorder="1" applyAlignment="1">
      <alignment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36" xfId="0" applyBorder="1" applyAlignment="1">
      <alignment/>
    </xf>
    <xf numFmtId="0" fontId="0" fillId="0" borderId="32" xfId="0" applyBorder="1" applyAlignment="1">
      <alignment/>
    </xf>
    <xf numFmtId="0" fontId="0" fillId="0" borderId="23" xfId="0" applyBorder="1" applyAlignment="1">
      <alignment/>
    </xf>
    <xf numFmtId="164" fontId="0" fillId="0" borderId="36" xfId="0" applyNumberFormat="1" applyBorder="1" applyAlignment="1">
      <alignment/>
    </xf>
    <xf numFmtId="164" fontId="0" fillId="0" borderId="24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3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64" fontId="0" fillId="0" borderId="37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0" xfId="0" applyBorder="1" applyAlignment="1">
      <alignment/>
    </xf>
    <xf numFmtId="0" fontId="7" fillId="0" borderId="41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5" xfId="0" applyFont="1" applyBorder="1" applyAlignment="1">
      <alignment/>
    </xf>
    <xf numFmtId="164" fontId="7" fillId="0" borderId="24" xfId="0" applyNumberFormat="1" applyFont="1" applyBorder="1" applyAlignment="1">
      <alignment/>
    </xf>
    <xf numFmtId="0" fontId="11" fillId="0" borderId="36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49" fontId="9" fillId="0" borderId="42" xfId="54" applyNumberFormat="1" applyFont="1" applyFill="1" applyBorder="1" applyAlignment="1">
      <alignment horizontal="left" vertical="center" wrapText="1"/>
      <protection/>
    </xf>
    <xf numFmtId="49" fontId="9" fillId="0" borderId="19" xfId="54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Fill="1" applyBorder="1" applyAlignment="1">
      <alignment horizontal="left" vertical="center" wrapText="1"/>
      <protection/>
    </xf>
    <xf numFmtId="49" fontId="9" fillId="0" borderId="43" xfId="54" applyNumberFormat="1" applyFont="1" applyFill="1" applyBorder="1" applyAlignment="1">
      <alignment horizontal="center" vertical="center" wrapText="1"/>
      <protection/>
    </xf>
    <xf numFmtId="169" fontId="11" fillId="0" borderId="39" xfId="0" applyNumberFormat="1" applyFont="1" applyFill="1" applyBorder="1" applyAlignment="1">
      <alignment/>
    </xf>
    <xf numFmtId="169" fontId="11" fillId="0" borderId="25" xfId="0" applyNumberFormat="1" applyFont="1" applyFill="1" applyBorder="1" applyAlignment="1">
      <alignment/>
    </xf>
    <xf numFmtId="169" fontId="11" fillId="0" borderId="14" xfId="0" applyNumberFormat="1" applyFont="1" applyFill="1" applyBorder="1" applyAlignment="1">
      <alignment/>
    </xf>
    <xf numFmtId="169" fontId="11" fillId="0" borderId="36" xfId="0" applyNumberFormat="1" applyFont="1" applyFill="1" applyBorder="1" applyAlignment="1">
      <alignment/>
    </xf>
    <xf numFmtId="0" fontId="11" fillId="0" borderId="24" xfId="0" applyFont="1" applyFill="1" applyBorder="1" applyAlignment="1">
      <alignment horizontal="left"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3" fontId="9" fillId="0" borderId="16" xfId="54" applyNumberFormat="1" applyFont="1" applyFill="1" applyBorder="1" applyAlignment="1">
      <alignment horizontal="center" vertical="center" wrapText="1"/>
      <protection/>
    </xf>
    <xf numFmtId="169" fontId="11" fillId="0" borderId="17" xfId="0" applyNumberFormat="1" applyFont="1" applyFill="1" applyBorder="1" applyAlignment="1">
      <alignment/>
    </xf>
    <xf numFmtId="49" fontId="9" fillId="0" borderId="44" xfId="54" applyNumberFormat="1" applyFont="1" applyFill="1" applyBorder="1" applyAlignment="1">
      <alignment horizontal="left" vertical="center" wrapText="1"/>
      <protection/>
    </xf>
    <xf numFmtId="49" fontId="9" fillId="0" borderId="45" xfId="54" applyNumberFormat="1" applyFont="1" applyFill="1" applyBorder="1" applyAlignment="1">
      <alignment horizontal="left" vertical="center" wrapText="1"/>
      <protection/>
    </xf>
    <xf numFmtId="49" fontId="9" fillId="0" borderId="46" xfId="54" applyNumberFormat="1" applyFont="1" applyFill="1" applyBorder="1" applyAlignment="1">
      <alignment horizontal="left" vertical="center" wrapText="1"/>
      <protection/>
    </xf>
    <xf numFmtId="49" fontId="9" fillId="0" borderId="25" xfId="54" applyNumberFormat="1" applyFont="1" applyFill="1" applyBorder="1" applyAlignment="1">
      <alignment horizontal="center" vertical="center" wrapText="1"/>
      <protection/>
    </xf>
    <xf numFmtId="49" fontId="9" fillId="0" borderId="14" xfId="54" applyNumberFormat="1" applyFont="1" applyFill="1" applyBorder="1" applyAlignment="1">
      <alignment horizontal="center" vertical="center" wrapText="1"/>
      <protection/>
    </xf>
    <xf numFmtId="49" fontId="9" fillId="0" borderId="36" xfId="54" applyNumberFormat="1" applyFont="1" applyFill="1" applyBorder="1" applyAlignment="1">
      <alignment horizontal="center" vertical="center" wrapText="1"/>
      <protection/>
    </xf>
    <xf numFmtId="49" fontId="9" fillId="0" borderId="25" xfId="54" applyNumberFormat="1" applyFont="1" applyFill="1" applyBorder="1" applyAlignment="1">
      <alignment horizontal="left" vertical="center" wrapText="1"/>
      <protection/>
    </xf>
    <xf numFmtId="49" fontId="9" fillId="0" borderId="14" xfId="54" applyNumberFormat="1" applyFont="1" applyFill="1" applyBorder="1" applyAlignment="1">
      <alignment horizontal="left" vertical="center" wrapText="1"/>
      <protection/>
    </xf>
    <xf numFmtId="0" fontId="8" fillId="0" borderId="2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49" fontId="9" fillId="0" borderId="47" xfId="54" applyNumberFormat="1" applyFont="1" applyFill="1" applyBorder="1" applyAlignment="1">
      <alignment horizontal="left" vertical="center" wrapText="1"/>
      <protection/>
    </xf>
    <xf numFmtId="49" fontId="9" fillId="0" borderId="48" xfId="54" applyNumberFormat="1" applyFont="1" applyFill="1" applyBorder="1" applyAlignment="1">
      <alignment horizontal="left" vertical="center" wrapText="1"/>
      <protection/>
    </xf>
    <xf numFmtId="49" fontId="9" fillId="0" borderId="49" xfId="54" applyNumberFormat="1" applyFont="1" applyFill="1" applyBorder="1" applyAlignment="1">
      <alignment horizontal="left" vertical="center" wrapText="1"/>
      <protection/>
    </xf>
    <xf numFmtId="3" fontId="9" fillId="0" borderId="25" xfId="54" applyNumberFormat="1" applyFont="1" applyFill="1" applyBorder="1" applyAlignment="1">
      <alignment horizontal="center" vertical="center" wrapText="1"/>
      <protection/>
    </xf>
    <xf numFmtId="3" fontId="9" fillId="0" borderId="14" xfId="54" applyNumberFormat="1" applyFont="1" applyFill="1" applyBorder="1" applyAlignment="1">
      <alignment horizontal="center" vertical="center" wrapText="1"/>
      <protection/>
    </xf>
    <xf numFmtId="0" fontId="15" fillId="0" borderId="4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3" fillId="0" borderId="18" xfId="0" applyFont="1" applyBorder="1" applyAlignment="1">
      <alignment/>
    </xf>
    <xf numFmtId="0" fontId="13" fillId="0" borderId="50" xfId="0" applyFont="1" applyBorder="1" applyAlignment="1">
      <alignment wrapText="1"/>
    </xf>
    <xf numFmtId="0" fontId="14" fillId="0" borderId="15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6" fillId="0" borderId="24" xfId="0" applyFont="1" applyBorder="1" applyAlignment="1">
      <alignment horizontal="left"/>
    </xf>
    <xf numFmtId="0" fontId="16" fillId="0" borderId="41" xfId="0" applyFont="1" applyBorder="1" applyAlignment="1">
      <alignment horizontal="left"/>
    </xf>
    <xf numFmtId="0" fontId="16" fillId="0" borderId="25" xfId="0" applyFont="1" applyBorder="1" applyAlignment="1">
      <alignment/>
    </xf>
    <xf numFmtId="0" fontId="16" fillId="0" borderId="52" xfId="0" applyFont="1" applyBorder="1" applyAlignment="1">
      <alignment/>
    </xf>
    <xf numFmtId="0" fontId="12" fillId="0" borderId="47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/>
    </xf>
    <xf numFmtId="0" fontId="16" fillId="0" borderId="45" xfId="0" applyFont="1" applyBorder="1" applyAlignment="1">
      <alignment/>
    </xf>
    <xf numFmtId="0" fontId="12" fillId="0" borderId="48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5" borderId="14" xfId="0" applyFont="1" applyFill="1" applyBorder="1" applyAlignment="1">
      <alignment horizontal="left" vertical="center" wrapText="1"/>
    </xf>
    <xf numFmtId="16" fontId="16" fillId="0" borderId="14" xfId="0" applyNumberFormat="1" applyFont="1" applyBorder="1" applyAlignment="1">
      <alignment/>
    </xf>
    <xf numFmtId="16" fontId="16" fillId="0" borderId="45" xfId="0" applyNumberFormat="1" applyFont="1" applyBorder="1" applyAlignment="1">
      <alignment/>
    </xf>
    <xf numFmtId="0" fontId="16" fillId="0" borderId="14" xfId="0" applyFont="1" applyBorder="1" applyAlignment="1">
      <alignment horizontal="left"/>
    </xf>
    <xf numFmtId="14" fontId="16" fillId="0" borderId="14" xfId="0" applyNumberFormat="1" applyFont="1" applyBorder="1" applyAlignment="1">
      <alignment horizontal="left"/>
    </xf>
    <xf numFmtId="0" fontId="13" fillId="0" borderId="14" xfId="0" applyFont="1" applyBorder="1" applyAlignment="1">
      <alignment/>
    </xf>
    <xf numFmtId="0" fontId="13" fillId="0" borderId="4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53" xfId="0" applyFont="1" applyBorder="1" applyAlignment="1">
      <alignment/>
    </xf>
    <xf numFmtId="0" fontId="15" fillId="0" borderId="54" xfId="0" applyFont="1" applyFill="1" applyBorder="1" applyAlignment="1">
      <alignment horizontal="left" vertical="center" wrapText="1"/>
    </xf>
    <xf numFmtId="0" fontId="12" fillId="0" borderId="55" xfId="0" applyFont="1" applyFill="1" applyBorder="1" applyAlignment="1">
      <alignment horizontal="left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3" fillId="0" borderId="41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52" xfId="0" applyFont="1" applyBorder="1" applyAlignment="1">
      <alignment/>
    </xf>
    <xf numFmtId="14" fontId="13" fillId="0" borderId="14" xfId="0" applyNumberFormat="1" applyFont="1" applyBorder="1" applyAlignment="1">
      <alignment/>
    </xf>
    <xf numFmtId="14" fontId="13" fillId="0" borderId="45" xfId="0" applyNumberFormat="1" applyFont="1" applyBorder="1" applyAlignment="1">
      <alignment/>
    </xf>
    <xf numFmtId="14" fontId="13" fillId="0" borderId="36" xfId="0" applyNumberFormat="1" applyFont="1" applyBorder="1" applyAlignment="1">
      <alignment/>
    </xf>
    <xf numFmtId="14" fontId="13" fillId="0" borderId="46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5" borderId="10" xfId="0" applyFont="1" applyFill="1" applyBorder="1" applyAlignment="1">
      <alignment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30" xfId="0" applyFont="1" applyBorder="1" applyAlignment="1">
      <alignment/>
    </xf>
    <xf numFmtId="169" fontId="16" fillId="0" borderId="30" xfId="0" applyNumberFormat="1" applyFont="1" applyBorder="1" applyAlignment="1">
      <alignment/>
    </xf>
    <xf numFmtId="0" fontId="0" fillId="0" borderId="30" xfId="0" applyBorder="1" applyAlignment="1">
      <alignment horizontal="left" wrapText="1"/>
    </xf>
    <xf numFmtId="0" fontId="21" fillId="0" borderId="30" xfId="0" applyFont="1" applyBorder="1" applyAlignment="1">
      <alignment horizontal="left"/>
    </xf>
    <xf numFmtId="0" fontId="21" fillId="0" borderId="30" xfId="0" applyFont="1" applyBorder="1" applyAlignment="1">
      <alignment horizontal="right"/>
    </xf>
    <xf numFmtId="0" fontId="17" fillId="0" borderId="48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3" fillId="0" borderId="37" xfId="0" applyFont="1" applyBorder="1" applyAlignment="1">
      <alignment/>
    </xf>
    <xf numFmtId="0" fontId="25" fillId="0" borderId="56" xfId="0" applyFont="1" applyBorder="1" applyAlignment="1">
      <alignment horizontal="right"/>
    </xf>
    <xf numFmtId="0" fontId="19" fillId="0" borderId="48" xfId="0" applyFont="1" applyBorder="1" applyAlignment="1">
      <alignment/>
    </xf>
    <xf numFmtId="0" fontId="19" fillId="0" borderId="49" xfId="0" applyFont="1" applyBorder="1" applyAlignment="1">
      <alignment/>
    </xf>
    <xf numFmtId="0" fontId="14" fillId="0" borderId="25" xfId="0" applyFont="1" applyBorder="1" applyAlignment="1">
      <alignment horizontal="right"/>
    </xf>
    <xf numFmtId="0" fontId="26" fillId="0" borderId="44" xfId="0" applyFont="1" applyBorder="1" applyAlignment="1">
      <alignment horizontal="center" vertical="center" wrapText="1"/>
    </xf>
    <xf numFmtId="0" fontId="13" fillId="5" borderId="45" xfId="0" applyFont="1" applyFill="1" applyBorder="1" applyAlignment="1">
      <alignment/>
    </xf>
    <xf numFmtId="0" fontId="26" fillId="0" borderId="25" xfId="0" applyFont="1" applyBorder="1" applyAlignment="1">
      <alignment horizontal="center" vertical="center"/>
    </xf>
    <xf numFmtId="0" fontId="13" fillId="5" borderId="14" xfId="0" applyFont="1" applyFill="1" applyBorder="1" applyAlignment="1">
      <alignment/>
    </xf>
    <xf numFmtId="0" fontId="14" fillId="0" borderId="52" xfId="0" applyFont="1" applyBorder="1" applyAlignment="1">
      <alignment horizontal="right"/>
    </xf>
    <xf numFmtId="0" fontId="13" fillId="0" borderId="46" xfId="0" applyFont="1" applyBorder="1" applyAlignment="1">
      <alignment/>
    </xf>
    <xf numFmtId="0" fontId="14" fillId="0" borderId="25" xfId="0" applyFont="1" applyBorder="1" applyAlignment="1">
      <alignment/>
    </xf>
    <xf numFmtId="0" fontId="11" fillId="0" borderId="25" xfId="0" applyFont="1" applyFill="1" applyBorder="1" applyAlignment="1">
      <alignment horizontal="center"/>
    </xf>
    <xf numFmtId="49" fontId="9" fillId="0" borderId="57" xfId="54" applyNumberFormat="1" applyFont="1" applyFill="1" applyBorder="1" applyAlignment="1">
      <alignment horizontal="left" vertical="center" wrapText="1"/>
      <protection/>
    </xf>
    <xf numFmtId="49" fontId="9" fillId="0" borderId="58" xfId="54" applyNumberFormat="1" applyFont="1" applyFill="1" applyBorder="1" applyAlignment="1">
      <alignment horizontal="center" vertical="center" wrapText="1"/>
      <protection/>
    </xf>
    <xf numFmtId="0" fontId="11" fillId="0" borderId="14" xfId="0" applyFont="1" applyFill="1" applyBorder="1" applyAlignment="1">
      <alignment horizontal="center"/>
    </xf>
    <xf numFmtId="49" fontId="9" fillId="0" borderId="11" xfId="54" applyNumberFormat="1" applyFont="1" applyFill="1" applyBorder="1" applyAlignment="1">
      <alignment horizontal="left" vertical="center" wrapText="1"/>
      <protection/>
    </xf>
    <xf numFmtId="49" fontId="9" fillId="0" borderId="13" xfId="54" applyNumberFormat="1" applyFont="1" applyFill="1" applyBorder="1" applyAlignment="1">
      <alignment horizontal="center" vertical="center" wrapText="1"/>
      <protection/>
    </xf>
    <xf numFmtId="0" fontId="11" fillId="16" borderId="14" xfId="0" applyFont="1" applyFill="1" applyBorder="1" applyAlignment="1">
      <alignment horizontal="center"/>
    </xf>
    <xf numFmtId="49" fontId="9" fillId="16" borderId="11" xfId="54" applyNumberFormat="1" applyFont="1" applyFill="1" applyBorder="1" applyAlignment="1">
      <alignment horizontal="left" vertical="center" wrapText="1"/>
      <protection/>
    </xf>
    <xf numFmtId="49" fontId="9" fillId="16" borderId="13" xfId="54" applyNumberFormat="1" applyFont="1" applyFill="1" applyBorder="1" applyAlignment="1">
      <alignment horizontal="center" vertical="center" wrapText="1"/>
      <protection/>
    </xf>
    <xf numFmtId="0" fontId="11" fillId="0" borderId="5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49" fontId="9" fillId="0" borderId="29" xfId="54" applyNumberFormat="1" applyFont="1" applyFill="1" applyBorder="1" applyAlignment="1">
      <alignment horizontal="left" vertical="center" wrapText="1"/>
      <protection/>
    </xf>
    <xf numFmtId="49" fontId="9" fillId="0" borderId="59" xfId="54" applyNumberFormat="1" applyFont="1" applyFill="1" applyBorder="1" applyAlignment="1">
      <alignment horizontal="center" vertical="center" wrapText="1"/>
      <protection/>
    </xf>
    <xf numFmtId="169" fontId="11" fillId="16" borderId="14" xfId="0" applyNumberFormat="1" applyFont="1" applyFill="1" applyBorder="1" applyAlignment="1">
      <alignment/>
    </xf>
    <xf numFmtId="0" fontId="11" fillId="0" borderId="47" xfId="0" applyFont="1" applyFill="1" applyBorder="1" applyAlignment="1">
      <alignment horizontal="center"/>
    </xf>
    <xf numFmtId="49" fontId="9" fillId="0" borderId="44" xfId="54" applyNumberFormat="1" applyFont="1" applyFill="1" applyBorder="1" applyAlignment="1">
      <alignment horizontal="center" vertical="center" wrapText="1"/>
      <protection/>
    </xf>
    <xf numFmtId="0" fontId="11" fillId="0" borderId="48" xfId="0" applyFont="1" applyFill="1" applyBorder="1" applyAlignment="1">
      <alignment horizontal="center"/>
    </xf>
    <xf numFmtId="49" fontId="9" fillId="0" borderId="45" xfId="54" applyNumberFormat="1" applyFont="1" applyFill="1" applyBorder="1" applyAlignment="1">
      <alignment horizontal="center" vertical="center" wrapText="1"/>
      <protection/>
    </xf>
    <xf numFmtId="0" fontId="11" fillId="16" borderId="48" xfId="0" applyFont="1" applyFill="1" applyBorder="1" applyAlignment="1">
      <alignment horizontal="center"/>
    </xf>
    <xf numFmtId="49" fontId="9" fillId="16" borderId="14" xfId="54" applyNumberFormat="1" applyFont="1" applyFill="1" applyBorder="1" applyAlignment="1">
      <alignment horizontal="left" vertical="center" wrapText="1"/>
      <protection/>
    </xf>
    <xf numFmtId="49" fontId="9" fillId="16" borderId="45" xfId="54" applyNumberFormat="1" applyFont="1" applyFill="1" applyBorder="1" applyAlignment="1">
      <alignment horizontal="center" vertical="center" wrapText="1"/>
      <protection/>
    </xf>
    <xf numFmtId="0" fontId="11" fillId="0" borderId="49" xfId="0" applyFont="1" applyFill="1" applyBorder="1" applyAlignment="1">
      <alignment horizontal="center"/>
    </xf>
    <xf numFmtId="169" fontId="11" fillId="16" borderId="55" xfId="0" applyNumberFormat="1" applyFont="1" applyFill="1" applyBorder="1" applyAlignment="1">
      <alignment/>
    </xf>
    <xf numFmtId="0" fontId="11" fillId="16" borderId="60" xfId="0" applyFont="1" applyFill="1" applyBorder="1" applyAlignment="1">
      <alignment horizontal="center"/>
    </xf>
    <xf numFmtId="49" fontId="9" fillId="16" borderId="60" xfId="54" applyNumberFormat="1" applyFont="1" applyFill="1" applyBorder="1" applyAlignment="1">
      <alignment horizontal="left" vertical="center" wrapText="1"/>
      <protection/>
    </xf>
    <xf numFmtId="0" fontId="11" fillId="0" borderId="14" xfId="0" applyFont="1" applyBorder="1" applyAlignment="1">
      <alignment horizontal="center"/>
    </xf>
    <xf numFmtId="49" fontId="9" fillId="16" borderId="61" xfId="54" applyNumberFormat="1" applyFont="1" applyFill="1" applyBorder="1" applyAlignment="1">
      <alignment horizontal="left" vertical="center" wrapText="1"/>
      <protection/>
    </xf>
    <xf numFmtId="0" fontId="11" fillId="0" borderId="25" xfId="0" applyFont="1" applyBorder="1" applyAlignment="1">
      <alignment horizontal="center"/>
    </xf>
    <xf numFmtId="0" fontId="11" fillId="16" borderId="55" xfId="0" applyFont="1" applyFill="1" applyBorder="1" applyAlignment="1">
      <alignment horizontal="center"/>
    </xf>
    <xf numFmtId="49" fontId="9" fillId="16" borderId="53" xfId="54" applyNumberFormat="1" applyFont="1" applyFill="1" applyBorder="1" applyAlignment="1">
      <alignment horizontal="left" vertical="center" wrapText="1"/>
      <protection/>
    </xf>
    <xf numFmtId="3" fontId="9" fillId="16" borderId="14" xfId="54" applyNumberFormat="1" applyFont="1" applyFill="1" applyBorder="1" applyAlignment="1">
      <alignment horizontal="center" vertical="center" wrapText="1"/>
      <protection/>
    </xf>
    <xf numFmtId="0" fontId="11" fillId="0" borderId="36" xfId="0" applyFont="1" applyBorder="1" applyAlignment="1">
      <alignment horizontal="center"/>
    </xf>
    <xf numFmtId="3" fontId="9" fillId="0" borderId="36" xfId="54" applyNumberFormat="1" applyFont="1" applyFill="1" applyBorder="1" applyAlignment="1">
      <alignment horizontal="center" vertical="center" wrapText="1"/>
      <protection/>
    </xf>
    <xf numFmtId="0" fontId="31" fillId="0" borderId="18" xfId="0" applyFont="1" applyBorder="1" applyAlignment="1">
      <alignment horizontal="center" wrapText="1"/>
    </xf>
    <xf numFmtId="0" fontId="32" fillId="0" borderId="18" xfId="0" applyFont="1" applyBorder="1" applyAlignment="1">
      <alignment horizontal="center" wrapText="1"/>
    </xf>
    <xf numFmtId="0" fontId="33" fillId="0" borderId="18" xfId="0" applyFont="1" applyBorder="1" applyAlignment="1">
      <alignment horizontal="center" wrapText="1"/>
    </xf>
    <xf numFmtId="0" fontId="31" fillId="0" borderId="62" xfId="0" applyFont="1" applyBorder="1" applyAlignment="1">
      <alignment horizontal="center" wrapText="1"/>
    </xf>
    <xf numFmtId="0" fontId="30" fillId="0" borderId="62" xfId="0" applyFont="1" applyBorder="1" applyAlignment="1">
      <alignment horizontal="center" wrapText="1"/>
    </xf>
    <xf numFmtId="0" fontId="33" fillId="0" borderId="62" xfId="0" applyFont="1" applyBorder="1" applyAlignment="1">
      <alignment horizontal="center" wrapText="1"/>
    </xf>
    <xf numFmtId="0" fontId="32" fillId="0" borderId="62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 wrapText="1"/>
    </xf>
    <xf numFmtId="0" fontId="32" fillId="0" borderId="14" xfId="0" applyFont="1" applyFill="1" applyBorder="1" applyAlignment="1">
      <alignment horizontal="center" vertical="center" wrapText="1"/>
    </xf>
    <xf numFmtId="49" fontId="34" fillId="0" borderId="45" xfId="54" applyNumberFormat="1" applyFont="1" applyFill="1" applyBorder="1" applyAlignment="1">
      <alignment horizontal="left" vertical="center" wrapText="1"/>
      <protection/>
    </xf>
    <xf numFmtId="3" fontId="34" fillId="0" borderId="14" xfId="54" applyNumberFormat="1" applyFont="1" applyFill="1" applyBorder="1" applyAlignment="1">
      <alignment horizontal="center" vertical="center" wrapText="1"/>
      <protection/>
    </xf>
    <xf numFmtId="169" fontId="39" fillId="0" borderId="14" xfId="0" applyNumberFormat="1" applyFont="1" applyFill="1" applyBorder="1" applyAlignment="1">
      <alignment/>
    </xf>
    <xf numFmtId="0" fontId="39" fillId="0" borderId="13" xfId="0" applyFont="1" applyFill="1" applyBorder="1" applyAlignment="1">
      <alignment horizontal="center"/>
    </xf>
    <xf numFmtId="0" fontId="32" fillId="0" borderId="60" xfId="0" applyFont="1" applyFill="1" applyBorder="1" applyAlignment="1">
      <alignment horizontal="center" vertical="center" wrapText="1"/>
    </xf>
    <xf numFmtId="169" fontId="39" fillId="0" borderId="60" xfId="0" applyNumberFormat="1" applyFont="1" applyFill="1" applyBorder="1" applyAlignment="1">
      <alignment/>
    </xf>
    <xf numFmtId="0" fontId="39" fillId="0" borderId="63" xfId="0" applyFont="1" applyFill="1" applyBorder="1" applyAlignment="1">
      <alignment horizontal="center"/>
    </xf>
    <xf numFmtId="0" fontId="39" fillId="0" borderId="0" xfId="0" applyFont="1" applyFill="1" applyAlignment="1">
      <alignment horizontal="left"/>
    </xf>
    <xf numFmtId="0" fontId="34" fillId="0" borderId="60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4" fillId="0" borderId="55" xfId="0" applyFont="1" applyFill="1" applyBorder="1" applyAlignment="1">
      <alignment horizontal="center"/>
    </xf>
    <xf numFmtId="169" fontId="39" fillId="0" borderId="55" xfId="0" applyNumberFormat="1" applyFont="1" applyFill="1" applyBorder="1" applyAlignment="1">
      <alignment/>
    </xf>
    <xf numFmtId="49" fontId="34" fillId="0" borderId="36" xfId="54" applyNumberFormat="1" applyFont="1" applyFill="1" applyBorder="1" applyAlignment="1">
      <alignment horizontal="left" vertical="center" wrapText="1"/>
      <protection/>
    </xf>
    <xf numFmtId="169" fontId="39" fillId="0" borderId="36" xfId="0" applyNumberFormat="1" applyFont="1" applyFill="1" applyBorder="1" applyAlignment="1">
      <alignment/>
    </xf>
    <xf numFmtId="0" fontId="39" fillId="0" borderId="45" xfId="0" applyFont="1" applyFill="1" applyBorder="1" applyAlignment="1">
      <alignment horizontal="center"/>
    </xf>
    <xf numFmtId="169" fontId="39" fillId="0" borderId="48" xfId="0" applyNumberFormat="1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3" fontId="34" fillId="0" borderId="55" xfId="54" applyNumberFormat="1" applyFont="1" applyFill="1" applyBorder="1" applyAlignment="1">
      <alignment horizontal="center" vertical="center" wrapText="1"/>
      <protection/>
    </xf>
    <xf numFmtId="0" fontId="39" fillId="0" borderId="64" xfId="0" applyFont="1" applyFill="1" applyBorder="1" applyAlignment="1">
      <alignment horizontal="center"/>
    </xf>
    <xf numFmtId="49" fontId="34" fillId="0" borderId="59" xfId="54" applyNumberFormat="1" applyFont="1" applyFill="1" applyBorder="1" applyAlignment="1">
      <alignment horizontal="left" vertical="center" wrapText="1"/>
      <protection/>
    </xf>
    <xf numFmtId="3" fontId="34" fillId="0" borderId="24" xfId="54" applyNumberFormat="1" applyFont="1" applyFill="1" applyBorder="1" applyAlignment="1">
      <alignment horizontal="center" vertical="center" wrapText="1"/>
      <protection/>
    </xf>
    <xf numFmtId="169" fontId="39" fillId="0" borderId="24" xfId="0" applyNumberFormat="1" applyFont="1" applyFill="1" applyBorder="1" applyAlignment="1">
      <alignment/>
    </xf>
    <xf numFmtId="0" fontId="39" fillId="0" borderId="5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left"/>
    </xf>
    <xf numFmtId="0" fontId="32" fillId="0" borderId="28" xfId="0" applyFont="1" applyBorder="1" applyAlignment="1">
      <alignment horizontal="center" wrapText="1"/>
    </xf>
    <xf numFmtId="3" fontId="34" fillId="0" borderId="60" xfId="54" applyNumberFormat="1" applyFont="1" applyFill="1" applyBorder="1" applyAlignment="1">
      <alignment horizontal="center" vertical="center" wrapText="1"/>
      <protection/>
    </xf>
    <xf numFmtId="0" fontId="43" fillId="0" borderId="65" xfId="54" applyFont="1" applyBorder="1" applyAlignment="1">
      <alignment horizontal="center" vertical="center" wrapText="1"/>
      <protection/>
    </xf>
    <xf numFmtId="0" fontId="43" fillId="0" borderId="65" xfId="0" applyFont="1" applyBorder="1" applyAlignment="1">
      <alignment horizontal="center" vertical="center" wrapText="1"/>
    </xf>
    <xf numFmtId="0" fontId="43" fillId="0" borderId="65" xfId="54" applyFont="1" applyFill="1" applyBorder="1" applyAlignment="1">
      <alignment horizontal="center" vertical="center" wrapText="1"/>
      <protection/>
    </xf>
    <xf numFmtId="0" fontId="43" fillId="0" borderId="66" xfId="0" applyFont="1" applyBorder="1" applyAlignment="1">
      <alignment horizontal="center" vertical="center" wrapText="1"/>
    </xf>
    <xf numFmtId="0" fontId="34" fillId="0" borderId="50" xfId="0" applyFont="1" applyBorder="1" applyAlignment="1">
      <alignment/>
    </xf>
    <xf numFmtId="0" fontId="34" fillId="0" borderId="67" xfId="0" applyFont="1" applyBorder="1" applyAlignment="1">
      <alignment/>
    </xf>
    <xf numFmtId="0" fontId="42" fillId="0" borderId="68" xfId="0" applyFont="1" applyBorder="1" applyAlignment="1">
      <alignment horizontal="center" vertical="center"/>
    </xf>
    <xf numFmtId="0" fontId="35" fillId="4" borderId="41" xfId="0" applyFont="1" applyFill="1" applyBorder="1" applyAlignment="1">
      <alignment horizontal="center" vertical="center"/>
    </xf>
    <xf numFmtId="43" fontId="39" fillId="0" borderId="27" xfId="0" applyNumberFormat="1" applyFont="1" applyFill="1" applyBorder="1" applyAlignment="1">
      <alignment/>
    </xf>
    <xf numFmtId="43" fontId="39" fillId="0" borderId="40" xfId="0" applyNumberFormat="1" applyFont="1" applyFill="1" applyBorder="1" applyAlignment="1">
      <alignment/>
    </xf>
    <xf numFmtId="169" fontId="34" fillId="4" borderId="49" xfId="0" applyNumberFormat="1" applyFont="1" applyFill="1" applyBorder="1" applyAlignment="1">
      <alignment horizontal="center"/>
    </xf>
    <xf numFmtId="0" fontId="34" fillId="4" borderId="62" xfId="0" applyFont="1" applyFill="1" applyBorder="1" applyAlignment="1">
      <alignment horizontal="center"/>
    </xf>
    <xf numFmtId="0" fontId="39" fillId="4" borderId="24" xfId="0" applyFont="1" applyFill="1" applyBorder="1" applyAlignment="1">
      <alignment/>
    </xf>
    <xf numFmtId="169" fontId="34" fillId="4" borderId="24" xfId="0" applyNumberFormat="1" applyFont="1" applyFill="1" applyBorder="1" applyAlignment="1">
      <alignment/>
    </xf>
    <xf numFmtId="43" fontId="34" fillId="0" borderId="48" xfId="54" applyNumberFormat="1" applyFont="1" applyFill="1" applyBorder="1" applyAlignment="1">
      <alignment vertical="center" wrapText="1"/>
      <protection/>
    </xf>
    <xf numFmtId="43" fontId="34" fillId="0" borderId="69" xfId="54" applyNumberFormat="1" applyFont="1" applyFill="1" applyBorder="1" applyAlignment="1">
      <alignment vertical="center" wrapText="1"/>
      <protection/>
    </xf>
    <xf numFmtId="43" fontId="34" fillId="0" borderId="45" xfId="54" applyNumberFormat="1" applyFont="1" applyFill="1" applyBorder="1" applyAlignment="1">
      <alignment vertical="center" wrapText="1"/>
      <protection/>
    </xf>
    <xf numFmtId="49" fontId="34" fillId="0" borderId="56" xfId="54" applyNumberFormat="1" applyFont="1" applyFill="1" applyBorder="1" applyAlignment="1">
      <alignment horizontal="left" vertical="center" wrapText="1"/>
      <protection/>
    </xf>
    <xf numFmtId="169" fontId="39" fillId="0" borderId="60" xfId="0" applyNumberFormat="1" applyFont="1" applyFill="1" applyBorder="1" applyAlignment="1">
      <alignment horizontal="center"/>
    </xf>
    <xf numFmtId="0" fontId="39" fillId="0" borderId="37" xfId="0" applyFont="1" applyFill="1" applyBorder="1" applyAlignment="1">
      <alignment horizontal="left"/>
    </xf>
    <xf numFmtId="0" fontId="39" fillId="0" borderId="37" xfId="0" applyFont="1" applyFill="1" applyBorder="1" applyAlignment="1">
      <alignment horizontal="left" wrapText="1"/>
    </xf>
    <xf numFmtId="0" fontId="39" fillId="0" borderId="37" xfId="0" applyFont="1" applyFill="1" applyBorder="1" applyAlignment="1">
      <alignment/>
    </xf>
    <xf numFmtId="3" fontId="34" fillId="0" borderId="36" xfId="54" applyNumberFormat="1" applyFont="1" applyFill="1" applyBorder="1" applyAlignment="1">
      <alignment horizontal="center" vertical="center" wrapText="1"/>
      <protection/>
    </xf>
    <xf numFmtId="169" fontId="39" fillId="0" borderId="52" xfId="0" applyNumberFormat="1" applyFont="1" applyFill="1" applyBorder="1" applyAlignment="1">
      <alignment horizontal="center"/>
    </xf>
    <xf numFmtId="0" fontId="39" fillId="0" borderId="37" xfId="0" applyFont="1" applyFill="1" applyBorder="1" applyAlignment="1">
      <alignment horizontal="center"/>
    </xf>
    <xf numFmtId="0" fontId="34" fillId="0" borderId="69" xfId="0" applyFont="1" applyFill="1" applyBorder="1" applyAlignment="1">
      <alignment horizontal="center"/>
    </xf>
    <xf numFmtId="169" fontId="34" fillId="0" borderId="48" xfId="54" applyNumberFormat="1" applyFont="1" applyFill="1" applyBorder="1" applyAlignment="1">
      <alignment vertical="center" wrapText="1"/>
      <protection/>
    </xf>
    <xf numFmtId="0" fontId="39" fillId="0" borderId="60" xfId="0" applyFont="1" applyFill="1" applyBorder="1" applyAlignment="1">
      <alignment horizontal="center"/>
    </xf>
    <xf numFmtId="43" fontId="39" fillId="0" borderId="56" xfId="0" applyNumberFormat="1" applyFont="1" applyFill="1" applyBorder="1" applyAlignment="1">
      <alignment/>
    </xf>
    <xf numFmtId="43" fontId="39" fillId="0" borderId="70" xfId="0" applyNumberFormat="1" applyFont="1" applyFill="1" applyBorder="1" applyAlignment="1">
      <alignment/>
    </xf>
    <xf numFmtId="49" fontId="34" fillId="0" borderId="60" xfId="54" applyNumberFormat="1" applyFont="1" applyFill="1" applyBorder="1" applyAlignment="1">
      <alignment horizontal="left" vertical="center" wrapText="1"/>
      <protection/>
    </xf>
    <xf numFmtId="169" fontId="39" fillId="0" borderId="37" xfId="0" applyNumberFormat="1" applyFont="1" applyFill="1" applyBorder="1" applyAlignment="1">
      <alignment/>
    </xf>
    <xf numFmtId="0" fontId="39" fillId="0" borderId="31" xfId="0" applyFont="1" applyFill="1" applyBorder="1" applyAlignment="1">
      <alignment horizontal="center"/>
    </xf>
    <xf numFmtId="0" fontId="39" fillId="0" borderId="71" xfId="0" applyFont="1" applyFill="1" applyBorder="1" applyAlignment="1">
      <alignment horizontal="center"/>
    </xf>
    <xf numFmtId="49" fontId="34" fillId="0" borderId="14" xfId="54" applyNumberFormat="1" applyFont="1" applyFill="1" applyBorder="1" applyAlignment="1">
      <alignment horizontal="left" vertical="center" wrapText="1"/>
      <protection/>
    </xf>
    <xf numFmtId="49" fontId="34" fillId="0" borderId="47" xfId="54" applyNumberFormat="1" applyFont="1" applyFill="1" applyBorder="1" applyAlignment="1">
      <alignment horizontal="left" vertical="center" wrapText="1"/>
      <protection/>
    </xf>
    <xf numFmtId="49" fontId="34" fillId="0" borderId="41" xfId="54" applyNumberFormat="1" applyFont="1" applyFill="1" applyBorder="1" applyAlignment="1">
      <alignment horizontal="left" vertical="center" wrapText="1"/>
      <protection/>
    </xf>
    <xf numFmtId="49" fontId="34" fillId="0" borderId="14" xfId="54" applyNumberFormat="1" applyFont="1" applyFill="1" applyBorder="1" applyAlignment="1">
      <alignment horizontal="center" vertical="center" wrapText="1"/>
      <protection/>
    </xf>
    <xf numFmtId="49" fontId="34" fillId="0" borderId="24" xfId="54" applyNumberFormat="1" applyFont="1" applyFill="1" applyBorder="1" applyAlignment="1">
      <alignment horizontal="center" vertical="center" wrapText="1"/>
      <protection/>
    </xf>
    <xf numFmtId="0" fontId="34" fillId="0" borderId="24" xfId="0" applyFont="1" applyFill="1" applyBorder="1" applyAlignment="1">
      <alignment horizontal="center"/>
    </xf>
    <xf numFmtId="169" fontId="40" fillId="4" borderId="24" xfId="0" applyNumberFormat="1" applyFont="1" applyFill="1" applyBorder="1" applyAlignment="1">
      <alignment/>
    </xf>
    <xf numFmtId="169" fontId="40" fillId="4" borderId="24" xfId="0" applyNumberFormat="1" applyFont="1" applyFill="1" applyBorder="1" applyAlignment="1">
      <alignment/>
    </xf>
    <xf numFmtId="0" fontId="40" fillId="4" borderId="35" xfId="0" applyFont="1" applyFill="1" applyBorder="1" applyAlignment="1">
      <alignment horizontal="left" wrapText="1"/>
    </xf>
    <xf numFmtId="49" fontId="41" fillId="0" borderId="45" xfId="54" applyNumberFormat="1" applyFont="1" applyFill="1" applyBorder="1" applyAlignment="1">
      <alignment horizontal="left" vertical="center" wrapText="1"/>
      <protection/>
    </xf>
    <xf numFmtId="0" fontId="43" fillId="0" borderId="27" xfId="54" applyFont="1" applyFill="1" applyBorder="1" applyAlignment="1">
      <alignment horizontal="center" vertical="center" wrapText="1"/>
      <protection/>
    </xf>
    <xf numFmtId="0" fontId="43" fillId="0" borderId="40" xfId="54" applyFont="1" applyFill="1" applyBorder="1" applyAlignment="1">
      <alignment horizontal="center" vertical="center" wrapText="1"/>
      <protection/>
    </xf>
    <xf numFmtId="0" fontId="43" fillId="0" borderId="27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43" fontId="34" fillId="0" borderId="48" xfId="54" applyNumberFormat="1" applyFont="1" applyFill="1" applyBorder="1" applyAlignment="1">
      <alignment horizontal="right" vertical="center" wrapText="1"/>
      <protection/>
    </xf>
    <xf numFmtId="43" fontId="34" fillId="0" borderId="69" xfId="54" applyNumberFormat="1" applyFont="1" applyFill="1" applyBorder="1" applyAlignment="1">
      <alignment horizontal="right" vertical="center" wrapText="1"/>
      <protection/>
    </xf>
    <xf numFmtId="43" fontId="34" fillId="0" borderId="56" xfId="54" applyNumberFormat="1" applyFont="1" applyFill="1" applyBorder="1" applyAlignment="1">
      <alignment vertical="center" wrapText="1"/>
      <protection/>
    </xf>
    <xf numFmtId="43" fontId="34" fillId="0" borderId="70" xfId="54" applyNumberFormat="1" applyFont="1" applyFill="1" applyBorder="1" applyAlignment="1">
      <alignment vertical="center" wrapText="1"/>
      <protection/>
    </xf>
    <xf numFmtId="49" fontId="34" fillId="0" borderId="52" xfId="54" applyNumberFormat="1" applyFont="1" applyFill="1" applyBorder="1" applyAlignment="1">
      <alignment horizontal="left" vertical="center" wrapText="1"/>
      <protection/>
    </xf>
    <xf numFmtId="169" fontId="39" fillId="0" borderId="27" xfId="0" applyNumberFormat="1" applyFont="1" applyFill="1" applyBorder="1" applyAlignment="1">
      <alignment horizontal="center"/>
    </xf>
    <xf numFmtId="49" fontId="34" fillId="0" borderId="55" xfId="54" applyNumberFormat="1" applyFont="1" applyFill="1" applyBorder="1" applyAlignment="1">
      <alignment horizontal="left" vertical="center" wrapText="1"/>
      <protection/>
    </xf>
    <xf numFmtId="0" fontId="32" fillId="0" borderId="37" xfId="0" applyFont="1" applyFill="1" applyBorder="1" applyAlignment="1">
      <alignment horizontal="center" vertical="center" wrapText="1"/>
    </xf>
    <xf numFmtId="3" fontId="34" fillId="0" borderId="37" xfId="54" applyNumberFormat="1" applyFont="1" applyFill="1" applyBorder="1" applyAlignment="1">
      <alignment horizontal="center" vertical="center" wrapText="1"/>
      <protection/>
    </xf>
    <xf numFmtId="169" fontId="39" fillId="0" borderId="37" xfId="0" applyNumberFormat="1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 vertical="center" wrapText="1"/>
    </xf>
    <xf numFmtId="49" fontId="34" fillId="0" borderId="24" xfId="54" applyNumberFormat="1" applyFont="1" applyFill="1" applyBorder="1" applyAlignment="1">
      <alignment horizontal="left" vertical="center" wrapText="1"/>
      <protection/>
    </xf>
    <xf numFmtId="169" fontId="34" fillId="4" borderId="24" xfId="0" applyNumberFormat="1" applyFont="1" applyFill="1" applyBorder="1" applyAlignment="1">
      <alignment horizontal="center"/>
    </xf>
    <xf numFmtId="169" fontId="39" fillId="0" borderId="14" xfId="0" applyNumberFormat="1" applyFont="1" applyFill="1" applyBorder="1" applyAlignment="1">
      <alignment horizontal="center"/>
    </xf>
    <xf numFmtId="49" fontId="34" fillId="0" borderId="53" xfId="54" applyNumberFormat="1" applyFont="1" applyFill="1" applyBorder="1" applyAlignment="1">
      <alignment horizontal="left" vertical="center" wrapText="1"/>
      <protection/>
    </xf>
    <xf numFmtId="49" fontId="34" fillId="0" borderId="55" xfId="54" applyNumberFormat="1" applyFont="1" applyFill="1" applyBorder="1" applyAlignment="1">
      <alignment horizontal="center" vertical="center" wrapText="1"/>
      <protection/>
    </xf>
    <xf numFmtId="0" fontId="39" fillId="0" borderId="55" xfId="0" applyFont="1" applyFill="1" applyBorder="1" applyAlignment="1">
      <alignment horizontal="center"/>
    </xf>
    <xf numFmtId="169" fontId="40" fillId="4" borderId="55" xfId="0" applyNumberFormat="1" applyFont="1" applyFill="1" applyBorder="1" applyAlignment="1">
      <alignment/>
    </xf>
    <xf numFmtId="169" fontId="39" fillId="0" borderId="14" xfId="0" applyNumberFormat="1" applyFont="1" applyFill="1" applyBorder="1" applyAlignment="1">
      <alignment/>
    </xf>
    <xf numFmtId="169" fontId="34" fillId="4" borderId="60" xfId="0" applyNumberFormat="1" applyFont="1" applyFill="1" applyBorder="1" applyAlignment="1">
      <alignment horizontal="center"/>
    </xf>
    <xf numFmtId="49" fontId="34" fillId="0" borderId="37" xfId="54" applyNumberFormat="1" applyFont="1" applyFill="1" applyBorder="1" applyAlignment="1">
      <alignment horizontal="left" vertical="center" wrapText="1"/>
      <protection/>
    </xf>
    <xf numFmtId="0" fontId="32" fillId="0" borderId="25" xfId="0" applyFont="1" applyFill="1" applyBorder="1" applyAlignment="1">
      <alignment horizontal="center" vertical="center" wrapText="1"/>
    </xf>
    <xf numFmtId="49" fontId="34" fillId="0" borderId="25" xfId="54" applyNumberFormat="1" applyFont="1" applyFill="1" applyBorder="1" applyAlignment="1">
      <alignment horizontal="left" vertical="center" wrapText="1"/>
      <protection/>
    </xf>
    <xf numFmtId="3" fontId="34" fillId="0" borderId="25" xfId="54" applyNumberFormat="1" applyFont="1" applyFill="1" applyBorder="1" applyAlignment="1">
      <alignment horizontal="center" vertical="center" wrapText="1"/>
      <protection/>
    </xf>
    <xf numFmtId="169" fontId="39" fillId="0" borderId="25" xfId="0" applyNumberFormat="1" applyFont="1" applyFill="1" applyBorder="1" applyAlignment="1">
      <alignment/>
    </xf>
    <xf numFmtId="0" fontId="39" fillId="0" borderId="58" xfId="0" applyFont="1" applyFill="1" applyBorder="1" applyAlignment="1">
      <alignment horizontal="center"/>
    </xf>
    <xf numFmtId="169" fontId="39" fillId="0" borderId="25" xfId="0" applyNumberFormat="1" applyFont="1" applyFill="1" applyBorder="1" applyAlignment="1">
      <alignment horizontal="center"/>
    </xf>
    <xf numFmtId="169" fontId="34" fillId="4" borderId="48" xfId="0" applyNumberFormat="1" applyFont="1" applyFill="1" applyBorder="1" applyAlignment="1">
      <alignment/>
    </xf>
    <xf numFmtId="169" fontId="39" fillId="0" borderId="55" xfId="0" applyNumberFormat="1" applyFont="1" applyFill="1" applyBorder="1" applyAlignment="1">
      <alignment/>
    </xf>
    <xf numFmtId="0" fontId="34" fillId="0" borderId="25" xfId="0" applyFont="1" applyFill="1" applyBorder="1" applyAlignment="1">
      <alignment horizontal="center"/>
    </xf>
    <xf numFmtId="49" fontId="34" fillId="0" borderId="60" xfId="54" applyNumberFormat="1" applyFont="1" applyFill="1" applyBorder="1" applyAlignment="1">
      <alignment horizontal="center" vertical="center" wrapText="1"/>
      <protection/>
    </xf>
    <xf numFmtId="0" fontId="39" fillId="0" borderId="52" xfId="0" applyFont="1" applyFill="1" applyBorder="1" applyAlignment="1">
      <alignment horizontal="center"/>
    </xf>
    <xf numFmtId="169" fontId="39" fillId="0" borderId="56" xfId="0" applyNumberFormat="1" applyFont="1" applyFill="1" applyBorder="1" applyAlignment="1">
      <alignment/>
    </xf>
    <xf numFmtId="169" fontId="39" fillId="0" borderId="24" xfId="0" applyNumberFormat="1" applyFont="1" applyFill="1" applyBorder="1" applyAlignment="1">
      <alignment/>
    </xf>
    <xf numFmtId="0" fontId="34" fillId="0" borderId="15" xfId="0" applyFont="1" applyFill="1" applyBorder="1" applyAlignment="1">
      <alignment horizontal="center"/>
    </xf>
    <xf numFmtId="49" fontId="34" fillId="0" borderId="31" xfId="54" applyNumberFormat="1" applyFont="1" applyFill="1" applyBorder="1" applyAlignment="1">
      <alignment horizontal="left" vertical="center" wrapText="1"/>
      <protection/>
    </xf>
    <xf numFmtId="169" fontId="34" fillId="0" borderId="69" xfId="54" applyNumberFormat="1" applyFont="1" applyFill="1" applyBorder="1" applyAlignment="1">
      <alignment vertical="center" wrapText="1"/>
      <protection/>
    </xf>
    <xf numFmtId="169" fontId="39" fillId="0" borderId="70" xfId="0" applyNumberFormat="1" applyFont="1" applyFill="1" applyBorder="1" applyAlignment="1">
      <alignment/>
    </xf>
    <xf numFmtId="169" fontId="34" fillId="0" borderId="70" xfId="54" applyNumberFormat="1" applyFont="1" applyFill="1" applyBorder="1" applyAlignment="1">
      <alignment vertical="center" wrapText="1"/>
      <protection/>
    </xf>
    <xf numFmtId="0" fontId="40" fillId="4" borderId="67" xfId="0" applyFont="1" applyFill="1" applyBorder="1" applyAlignment="1">
      <alignment horizontal="left" wrapText="1"/>
    </xf>
    <xf numFmtId="0" fontId="39" fillId="4" borderId="18" xfId="0" applyFont="1" applyFill="1" applyBorder="1" applyAlignment="1">
      <alignment/>
    </xf>
    <xf numFmtId="169" fontId="40" fillId="4" borderId="18" xfId="0" applyNumberFormat="1" applyFont="1" applyFill="1" applyBorder="1" applyAlignment="1">
      <alignment/>
    </xf>
    <xf numFmtId="169" fontId="34" fillId="0" borderId="45" xfId="54" applyNumberFormat="1" applyFont="1" applyFill="1" applyBorder="1" applyAlignment="1">
      <alignment vertical="center" wrapText="1"/>
      <protection/>
    </xf>
    <xf numFmtId="169" fontId="34" fillId="0" borderId="54" xfId="54" applyNumberFormat="1" applyFont="1" applyFill="1" applyBorder="1" applyAlignment="1">
      <alignment vertical="center" wrapText="1"/>
      <protection/>
    </xf>
    <xf numFmtId="0" fontId="32" fillId="0" borderId="62" xfId="0" applyFont="1" applyFill="1" applyBorder="1" applyAlignment="1">
      <alignment horizontal="center" vertical="center" wrapText="1"/>
    </xf>
    <xf numFmtId="169" fontId="34" fillId="0" borderId="25" xfId="0" applyNumberFormat="1" applyFont="1" applyFill="1" applyBorder="1" applyAlignment="1">
      <alignment horizontal="center"/>
    </xf>
    <xf numFmtId="49" fontId="44" fillId="0" borderId="25" xfId="54" applyNumberFormat="1" applyFont="1" applyFill="1" applyBorder="1" applyAlignment="1">
      <alignment horizontal="left" vertical="center" wrapText="1"/>
      <protection/>
    </xf>
    <xf numFmtId="7" fontId="34" fillId="0" borderId="69" xfId="54" applyNumberFormat="1" applyFont="1" applyFill="1" applyBorder="1" applyAlignment="1">
      <alignment vertical="center" wrapText="1"/>
      <protection/>
    </xf>
    <xf numFmtId="43" fontId="45" fillId="0" borderId="48" xfId="54" applyNumberFormat="1" applyFont="1" applyFill="1" applyBorder="1" applyAlignment="1">
      <alignment vertical="center" wrapText="1"/>
      <protection/>
    </xf>
    <xf numFmtId="7" fontId="45" fillId="0" borderId="69" xfId="54" applyNumberFormat="1" applyFont="1" applyFill="1" applyBorder="1" applyAlignment="1">
      <alignment vertical="center" wrapText="1"/>
      <protection/>
    </xf>
    <xf numFmtId="7" fontId="46" fillId="0" borderId="69" xfId="54" applyNumberFormat="1" applyFont="1" applyFill="1" applyBorder="1" applyAlignment="1">
      <alignment vertical="center" wrapText="1"/>
      <protection/>
    </xf>
    <xf numFmtId="49" fontId="47" fillId="0" borderId="14" xfId="54" applyNumberFormat="1" applyFont="1" applyFill="1" applyBorder="1" applyAlignment="1">
      <alignment horizontal="left" vertical="center" wrapText="1"/>
      <protection/>
    </xf>
    <xf numFmtId="3" fontId="47" fillId="0" borderId="14" xfId="54" applyNumberFormat="1" applyFont="1" applyFill="1" applyBorder="1" applyAlignment="1">
      <alignment horizontal="center" vertical="center" wrapText="1"/>
      <protection/>
    </xf>
    <xf numFmtId="169" fontId="48" fillId="0" borderId="14" xfId="0" applyNumberFormat="1" applyFont="1" applyFill="1" applyBorder="1" applyAlignment="1">
      <alignment/>
    </xf>
    <xf numFmtId="0" fontId="48" fillId="0" borderId="13" xfId="0" applyFont="1" applyFill="1" applyBorder="1" applyAlignment="1">
      <alignment horizontal="center"/>
    </xf>
    <xf numFmtId="169" fontId="47" fillId="0" borderId="14" xfId="0" applyNumberFormat="1" applyFont="1" applyFill="1" applyBorder="1" applyAlignment="1">
      <alignment horizontal="center"/>
    </xf>
    <xf numFmtId="49" fontId="47" fillId="0" borderId="62" xfId="54" applyNumberFormat="1" applyFont="1" applyFill="1" applyBorder="1" applyAlignment="1">
      <alignment horizontal="left" vertical="center" wrapText="1"/>
      <protection/>
    </xf>
    <xf numFmtId="3" fontId="47" fillId="0" borderId="62" xfId="54" applyNumberFormat="1" applyFont="1" applyFill="1" applyBorder="1" applyAlignment="1">
      <alignment horizontal="center" vertical="center" wrapText="1"/>
      <protection/>
    </xf>
    <xf numFmtId="169" fontId="48" fillId="0" borderId="62" xfId="0" applyNumberFormat="1" applyFont="1" applyFill="1" applyBorder="1" applyAlignment="1">
      <alignment/>
    </xf>
    <xf numFmtId="0" fontId="48" fillId="0" borderId="72" xfId="0" applyFont="1" applyFill="1" applyBorder="1" applyAlignment="1">
      <alignment horizontal="center"/>
    </xf>
    <xf numFmtId="169" fontId="47" fillId="0" borderId="62" xfId="0" applyNumberFormat="1" applyFont="1" applyFill="1" applyBorder="1" applyAlignment="1">
      <alignment horizontal="center"/>
    </xf>
    <xf numFmtId="49" fontId="34" fillId="0" borderId="45" xfId="54" applyNumberFormat="1" applyFont="1" applyFill="1" applyBorder="1" applyAlignment="1">
      <alignment vertical="center" wrapText="1"/>
      <protection/>
    </xf>
    <xf numFmtId="7" fontId="47" fillId="0" borderId="69" xfId="54" applyNumberFormat="1" applyFont="1" applyFill="1" applyBorder="1" applyAlignment="1">
      <alignment vertical="center" wrapText="1"/>
      <protection/>
    </xf>
    <xf numFmtId="49" fontId="34" fillId="0" borderId="25" xfId="54" applyNumberFormat="1" applyFont="1" applyFill="1" applyBorder="1" applyAlignment="1">
      <alignment horizontal="center" vertical="center" wrapText="1"/>
      <protection/>
    </xf>
    <xf numFmtId="0" fontId="39" fillId="0" borderId="44" xfId="0" applyFont="1" applyFill="1" applyBorder="1" applyAlignment="1">
      <alignment horizontal="center"/>
    </xf>
    <xf numFmtId="169" fontId="39" fillId="0" borderId="25" xfId="0" applyNumberFormat="1" applyFont="1" applyFill="1" applyBorder="1" applyAlignment="1">
      <alignment/>
    </xf>
    <xf numFmtId="0" fontId="34" fillId="0" borderId="62" xfId="0" applyFont="1" applyFill="1" applyBorder="1" applyAlignment="1">
      <alignment horizontal="center"/>
    </xf>
    <xf numFmtId="49" fontId="47" fillId="0" borderId="45" xfId="54" applyNumberFormat="1" applyFont="1" applyFill="1" applyBorder="1" applyAlignment="1">
      <alignment horizontal="left" vertical="center" wrapText="1"/>
      <protection/>
    </xf>
    <xf numFmtId="49" fontId="47" fillId="0" borderId="14" xfId="54" applyNumberFormat="1" applyFont="1" applyFill="1" applyBorder="1" applyAlignment="1">
      <alignment horizontal="center" vertical="center" wrapText="1"/>
      <protection/>
    </xf>
    <xf numFmtId="0" fontId="47" fillId="0" borderId="45" xfId="0" applyFont="1" applyFill="1" applyBorder="1" applyAlignment="1">
      <alignment horizontal="center"/>
    </xf>
    <xf numFmtId="169" fontId="47" fillId="0" borderId="14" xfId="0" applyNumberFormat="1" applyFont="1" applyFill="1" applyBorder="1" applyAlignment="1">
      <alignment/>
    </xf>
    <xf numFmtId="49" fontId="47" fillId="0" borderId="28" xfId="54" applyNumberFormat="1" applyFont="1" applyFill="1" applyBorder="1" applyAlignment="1">
      <alignment horizontal="left" vertical="center" wrapText="1"/>
      <protection/>
    </xf>
    <xf numFmtId="49" fontId="47" fillId="0" borderId="62" xfId="54" applyNumberFormat="1" applyFont="1" applyFill="1" applyBorder="1" applyAlignment="1">
      <alignment horizontal="center" vertical="center" wrapText="1"/>
      <protection/>
    </xf>
    <xf numFmtId="169" fontId="46" fillId="0" borderId="62" xfId="0" applyNumberFormat="1" applyFont="1" applyFill="1" applyBorder="1" applyAlignment="1">
      <alignment/>
    </xf>
    <xf numFmtId="0" fontId="47" fillId="0" borderId="30" xfId="0" applyFont="1" applyFill="1" applyBorder="1" applyAlignment="1">
      <alignment horizontal="center"/>
    </xf>
    <xf numFmtId="169" fontId="47" fillId="0" borderId="62" xfId="0" applyNumberFormat="1" applyFont="1" applyFill="1" applyBorder="1" applyAlignment="1">
      <alignment/>
    </xf>
    <xf numFmtId="169" fontId="34" fillId="0" borderId="25" xfId="0" applyNumberFormat="1" applyFont="1" applyFill="1" applyBorder="1" applyAlignment="1">
      <alignment/>
    </xf>
    <xf numFmtId="49" fontId="47" fillId="0" borderId="52" xfId="54" applyNumberFormat="1" applyFont="1" applyFill="1" applyBorder="1" applyAlignment="1">
      <alignment horizontal="left" vertical="center" wrapText="1"/>
      <protection/>
    </xf>
    <xf numFmtId="3" fontId="47" fillId="0" borderId="60" xfId="54" applyNumberFormat="1" applyFont="1" applyFill="1" applyBorder="1" applyAlignment="1">
      <alignment horizontal="center" vertical="center" wrapText="1"/>
      <protection/>
    </xf>
    <xf numFmtId="169" fontId="47" fillId="0" borderId="60" xfId="0" applyNumberFormat="1" applyFont="1" applyFill="1" applyBorder="1" applyAlignment="1">
      <alignment/>
    </xf>
    <xf numFmtId="0" fontId="47" fillId="0" borderId="63" xfId="0" applyFont="1" applyFill="1" applyBorder="1" applyAlignment="1">
      <alignment horizontal="center"/>
    </xf>
    <xf numFmtId="49" fontId="47" fillId="0" borderId="72" xfId="54" applyNumberFormat="1" applyFont="1" applyFill="1" applyBorder="1" applyAlignment="1">
      <alignment horizontal="left" vertical="center" wrapText="1"/>
      <protection/>
    </xf>
    <xf numFmtId="169" fontId="47" fillId="0" borderId="62" xfId="0" applyNumberFormat="1" applyFont="1" applyFill="1" applyBorder="1" applyAlignment="1">
      <alignment/>
    </xf>
    <xf numFmtId="0" fontId="47" fillId="0" borderId="72" xfId="0" applyFont="1" applyFill="1" applyBorder="1" applyAlignment="1">
      <alignment horizontal="center"/>
    </xf>
    <xf numFmtId="43" fontId="34" fillId="0" borderId="53" xfId="54" applyNumberFormat="1" applyFont="1" applyFill="1" applyBorder="1" applyAlignment="1">
      <alignment vertical="center" wrapText="1"/>
      <protection/>
    </xf>
    <xf numFmtId="169" fontId="34" fillId="0" borderId="73" xfId="54" applyNumberFormat="1" applyFont="1" applyFill="1" applyBorder="1" applyAlignment="1">
      <alignment vertical="center" wrapText="1"/>
      <protection/>
    </xf>
    <xf numFmtId="169" fontId="34" fillId="0" borderId="60" xfId="0" applyNumberFormat="1" applyFont="1" applyFill="1" applyBorder="1" applyAlignment="1">
      <alignment/>
    </xf>
    <xf numFmtId="49" fontId="34" fillId="0" borderId="49" xfId="54" applyNumberFormat="1" applyFont="1" applyFill="1" applyBorder="1" applyAlignment="1">
      <alignment horizontal="left" vertical="center" wrapText="1"/>
      <protection/>
    </xf>
    <xf numFmtId="0" fontId="39" fillId="0" borderId="59" xfId="0" applyFont="1" applyFill="1" applyBorder="1" applyAlignment="1">
      <alignment horizontal="center"/>
    </xf>
    <xf numFmtId="169" fontId="34" fillId="4" borderId="36" xfId="0" applyNumberFormat="1" applyFont="1" applyFill="1" applyBorder="1" applyAlignment="1">
      <alignment/>
    </xf>
    <xf numFmtId="169" fontId="47" fillId="0" borderId="14" xfId="0" applyNumberFormat="1" applyFont="1" applyFill="1" applyBorder="1" applyAlignment="1">
      <alignment/>
    </xf>
    <xf numFmtId="0" fontId="47" fillId="0" borderId="13" xfId="0" applyFont="1" applyFill="1" applyBorder="1" applyAlignment="1">
      <alignment horizontal="center"/>
    </xf>
    <xf numFmtId="43" fontId="46" fillId="0" borderId="69" xfId="54" applyNumberFormat="1" applyFont="1" applyFill="1" applyBorder="1" applyAlignment="1">
      <alignment vertical="center" wrapText="1"/>
      <protection/>
    </xf>
    <xf numFmtId="169" fontId="49" fillId="0" borderId="73" xfId="54" applyNumberFormat="1" applyFont="1" applyFill="1" applyBorder="1" applyAlignment="1">
      <alignment vertical="center" wrapText="1"/>
      <protection/>
    </xf>
    <xf numFmtId="7" fontId="40" fillId="0" borderId="69" xfId="54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34" fillId="0" borderId="0" xfId="0" applyFont="1" applyFill="1" applyBorder="1" applyAlignment="1">
      <alignment horizontal="center"/>
    </xf>
    <xf numFmtId="49" fontId="34" fillId="0" borderId="0" xfId="54" applyNumberFormat="1" applyFont="1" applyFill="1" applyBorder="1" applyAlignment="1">
      <alignment horizontal="left" vertical="center" wrapText="1"/>
      <protection/>
    </xf>
    <xf numFmtId="49" fontId="34" fillId="0" borderId="0" xfId="54" applyNumberFormat="1" applyFont="1" applyFill="1" applyBorder="1" applyAlignment="1">
      <alignment horizontal="center" vertical="center" wrapText="1"/>
      <protection/>
    </xf>
    <xf numFmtId="169" fontId="39" fillId="0" borderId="0" xfId="0" applyNumberFormat="1" applyFont="1" applyFill="1" applyBorder="1" applyAlignment="1">
      <alignment/>
    </xf>
    <xf numFmtId="169" fontId="34" fillId="0" borderId="0" xfId="54" applyNumberFormat="1" applyFont="1" applyFill="1" applyBorder="1" applyAlignment="1">
      <alignment vertical="center" wrapText="1"/>
      <protection/>
    </xf>
    <xf numFmtId="43" fontId="34" fillId="0" borderId="0" xfId="54" applyNumberFormat="1" applyFont="1" applyFill="1" applyBorder="1" applyAlignment="1">
      <alignment vertical="center" wrapText="1"/>
      <protection/>
    </xf>
    <xf numFmtId="7" fontId="40" fillId="0" borderId="0" xfId="54" applyNumberFormat="1" applyFont="1" applyFill="1" applyBorder="1" applyAlignment="1">
      <alignment vertical="center" wrapText="1"/>
      <protection/>
    </xf>
    <xf numFmtId="7" fontId="66" fillId="0" borderId="69" xfId="54" applyNumberFormat="1" applyFont="1" applyFill="1" applyBorder="1" applyAlignment="1">
      <alignment vertical="center" wrapText="1"/>
      <protection/>
    </xf>
    <xf numFmtId="7" fontId="65" fillId="0" borderId="69" xfId="54" applyNumberFormat="1" applyFont="1" applyFill="1" applyBorder="1" applyAlignment="1">
      <alignment vertical="center" wrapText="1"/>
      <protection/>
    </xf>
    <xf numFmtId="17" fontId="0" fillId="0" borderId="0" xfId="0" applyNumberFormat="1" applyAlignment="1">
      <alignment/>
    </xf>
    <xf numFmtId="7" fontId="0" fillId="0" borderId="0" xfId="0" applyNumberFormat="1" applyAlignment="1">
      <alignment/>
    </xf>
    <xf numFmtId="43" fontId="40" fillId="0" borderId="69" xfId="54" applyNumberFormat="1" applyFont="1" applyFill="1" applyBorder="1" applyAlignment="1">
      <alignment vertical="center" wrapText="1"/>
      <protection/>
    </xf>
    <xf numFmtId="43" fontId="41" fillId="0" borderId="48" xfId="54" applyNumberFormat="1" applyFont="1" applyFill="1" applyBorder="1" applyAlignment="1">
      <alignment vertical="center" wrapText="1"/>
      <protection/>
    </xf>
    <xf numFmtId="169" fontId="40" fillId="0" borderId="0" xfId="0" applyNumberFormat="1" applyFont="1" applyFill="1" applyBorder="1" applyAlignment="1">
      <alignment/>
    </xf>
    <xf numFmtId="7" fontId="49" fillId="0" borderId="69" xfId="54" applyNumberFormat="1" applyFont="1" applyFill="1" applyBorder="1" applyAlignment="1">
      <alignment vertical="center" wrapText="1"/>
      <protection/>
    </xf>
    <xf numFmtId="0" fontId="34" fillId="0" borderId="37" xfId="0" applyFont="1" applyFill="1" applyBorder="1" applyAlignment="1">
      <alignment horizontal="center"/>
    </xf>
    <xf numFmtId="49" fontId="47" fillId="0" borderId="37" xfId="54" applyNumberFormat="1" applyFont="1" applyFill="1" applyBorder="1" applyAlignment="1">
      <alignment horizontal="left" vertical="center" wrapText="1"/>
      <protection/>
    </xf>
    <xf numFmtId="3" fontId="47" fillId="0" borderId="37" xfId="54" applyNumberFormat="1" applyFont="1" applyFill="1" applyBorder="1" applyAlignment="1">
      <alignment horizontal="center" vertical="center" wrapText="1"/>
      <protection/>
    </xf>
    <xf numFmtId="169" fontId="47" fillId="0" borderId="37" xfId="0" applyNumberFormat="1" applyFont="1" applyFill="1" applyBorder="1" applyAlignment="1">
      <alignment/>
    </xf>
    <xf numFmtId="0" fontId="47" fillId="0" borderId="37" xfId="0" applyFont="1" applyFill="1" applyBorder="1" applyAlignment="1">
      <alignment horizontal="center"/>
    </xf>
    <xf numFmtId="169" fontId="47" fillId="0" borderId="0" xfId="0" applyNumberFormat="1" applyFont="1" applyFill="1" applyBorder="1" applyAlignment="1">
      <alignment horizontal="center"/>
    </xf>
    <xf numFmtId="43" fontId="47" fillId="0" borderId="69" xfId="54" applyNumberFormat="1" applyFont="1" applyFill="1" applyBorder="1" applyAlignment="1">
      <alignment vertical="center" wrapText="1"/>
      <protection/>
    </xf>
    <xf numFmtId="7" fontId="67" fillId="0" borderId="0" xfId="0" applyNumberFormat="1" applyFont="1" applyAlignment="1">
      <alignment/>
    </xf>
    <xf numFmtId="49" fontId="44" fillId="0" borderId="52" xfId="54" applyNumberFormat="1" applyFont="1" applyFill="1" applyBorder="1" applyAlignment="1">
      <alignment horizontal="left" vertical="center" wrapText="1"/>
      <protection/>
    </xf>
    <xf numFmtId="49" fontId="47" fillId="0" borderId="60" xfId="54" applyNumberFormat="1" applyFont="1" applyFill="1" applyBorder="1" applyAlignment="1">
      <alignment horizontal="center" vertical="center" wrapText="1"/>
      <protection/>
    </xf>
    <xf numFmtId="169" fontId="47" fillId="0" borderId="60" xfId="0" applyNumberFormat="1" applyFont="1" applyFill="1" applyBorder="1" applyAlignment="1">
      <alignment horizontal="center"/>
    </xf>
    <xf numFmtId="0" fontId="47" fillId="0" borderId="52" xfId="0" applyFont="1" applyFill="1" applyBorder="1" applyAlignment="1">
      <alignment horizontal="center"/>
    </xf>
    <xf numFmtId="169" fontId="47" fillId="0" borderId="60" xfId="0" applyNumberFormat="1" applyFont="1" applyFill="1" applyBorder="1" applyAlignment="1">
      <alignment/>
    </xf>
    <xf numFmtId="43" fontId="40" fillId="0" borderId="48" xfId="54" applyNumberFormat="1" applyFont="1" applyFill="1" applyBorder="1" applyAlignment="1">
      <alignment vertical="center" wrapText="1"/>
      <protection/>
    </xf>
    <xf numFmtId="43" fontId="39" fillId="0" borderId="0" xfId="54" applyNumberFormat="1" applyFont="1" applyFill="1" applyBorder="1" applyAlignment="1">
      <alignment vertical="center" wrapText="1"/>
      <protection/>
    </xf>
    <xf numFmtId="7" fontId="38" fillId="0" borderId="0" xfId="54" applyNumberFormat="1" applyFont="1" applyFill="1" applyBorder="1" applyAlignment="1">
      <alignment vertical="center" wrapText="1"/>
      <protection/>
    </xf>
    <xf numFmtId="7" fontId="68" fillId="0" borderId="0" xfId="0" applyNumberFormat="1" applyFont="1" applyAlignment="1">
      <alignment/>
    </xf>
    <xf numFmtId="7" fontId="38" fillId="0" borderId="0" xfId="0" applyNumberFormat="1" applyFont="1" applyAlignment="1">
      <alignment/>
    </xf>
    <xf numFmtId="7" fontId="69" fillId="0" borderId="0" xfId="0" applyNumberFormat="1" applyFont="1" applyAlignment="1">
      <alignment/>
    </xf>
    <xf numFmtId="0" fontId="0" fillId="0" borderId="0" xfId="0" applyFont="1" applyAlignment="1">
      <alignment/>
    </xf>
    <xf numFmtId="7" fontId="0" fillId="0" borderId="0" xfId="0" applyNumberFormat="1" applyFont="1" applyAlignment="1">
      <alignment/>
    </xf>
    <xf numFmtId="49" fontId="47" fillId="0" borderId="74" xfId="54" applyNumberFormat="1" applyFont="1" applyFill="1" applyBorder="1" applyAlignment="1">
      <alignment horizontal="left" vertical="center" wrapText="1"/>
      <protection/>
    </xf>
    <xf numFmtId="0" fontId="47" fillId="0" borderId="74" xfId="0" applyFont="1" applyFill="1" applyBorder="1" applyAlignment="1">
      <alignment horizontal="center"/>
    </xf>
    <xf numFmtId="169" fontId="39" fillId="0" borderId="0" xfId="0" applyNumberFormat="1" applyFont="1" applyFill="1" applyBorder="1" applyAlignment="1">
      <alignment horizontal="center"/>
    </xf>
    <xf numFmtId="43" fontId="39" fillId="0" borderId="52" xfId="0" applyNumberFormat="1" applyFont="1" applyFill="1" applyBorder="1" applyAlignment="1">
      <alignment/>
    </xf>
    <xf numFmtId="49" fontId="44" fillId="0" borderId="60" xfId="54" applyNumberFormat="1" applyFont="1" applyFill="1" applyBorder="1" applyAlignment="1">
      <alignment horizontal="left" vertical="center" wrapText="1"/>
      <protection/>
    </xf>
    <xf numFmtId="0" fontId="39" fillId="0" borderId="75" xfId="0" applyFont="1" applyFill="1" applyBorder="1" applyAlignment="1">
      <alignment horizontal="center"/>
    </xf>
    <xf numFmtId="169" fontId="34" fillId="0" borderId="60" xfId="0" applyNumberFormat="1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169" fontId="34" fillId="4" borderId="42" xfId="0" applyNumberFormat="1" applyFont="1" applyFill="1" applyBorder="1" applyAlignment="1">
      <alignment horizontal="center"/>
    </xf>
    <xf numFmtId="43" fontId="47" fillId="0" borderId="48" xfId="54" applyNumberFormat="1" applyFont="1" applyFill="1" applyBorder="1" applyAlignment="1">
      <alignment vertical="center" wrapText="1"/>
      <protection/>
    </xf>
    <xf numFmtId="43" fontId="70" fillId="0" borderId="53" xfId="54" applyNumberFormat="1" applyFont="1" applyFill="1" applyBorder="1" applyAlignment="1">
      <alignment vertical="center" wrapText="1"/>
      <protection/>
    </xf>
    <xf numFmtId="169" fontId="70" fillId="0" borderId="73" xfId="54" applyNumberFormat="1" applyFont="1" applyFill="1" applyBorder="1" applyAlignment="1">
      <alignment vertical="center" wrapText="1"/>
      <protection/>
    </xf>
    <xf numFmtId="169" fontId="70" fillId="0" borderId="54" xfId="54" applyNumberFormat="1" applyFont="1" applyFill="1" applyBorder="1" applyAlignment="1">
      <alignment vertical="center" wrapText="1"/>
      <protection/>
    </xf>
    <xf numFmtId="43" fontId="34" fillId="4" borderId="48" xfId="54" applyNumberFormat="1" applyFont="1" applyFill="1" applyBorder="1" applyAlignment="1">
      <alignment vertical="center" wrapText="1"/>
      <protection/>
    </xf>
    <xf numFmtId="7" fontId="71" fillId="4" borderId="69" xfId="54" applyNumberFormat="1" applyFont="1" applyFill="1" applyBorder="1" applyAlignment="1">
      <alignment vertical="center" wrapText="1"/>
      <protection/>
    </xf>
    <xf numFmtId="169" fontId="34" fillId="4" borderId="48" xfId="54" applyNumberFormat="1" applyFont="1" applyFill="1" applyBorder="1" applyAlignment="1">
      <alignment vertical="center" wrapText="1"/>
      <protection/>
    </xf>
    <xf numFmtId="43" fontId="34" fillId="0" borderId="45" xfId="54" applyNumberFormat="1" applyFont="1" applyFill="1" applyBorder="1" applyAlignment="1">
      <alignment vertical="center" wrapText="1"/>
      <protection/>
    </xf>
    <xf numFmtId="43" fontId="34" fillId="0" borderId="54" xfId="54" applyNumberFormat="1" applyFont="1" applyFill="1" applyBorder="1" applyAlignment="1">
      <alignment vertical="center" wrapText="1"/>
      <protection/>
    </xf>
    <xf numFmtId="43" fontId="34" fillId="0" borderId="73" xfId="54" applyNumberFormat="1" applyFont="1" applyFill="1" applyBorder="1" applyAlignment="1">
      <alignment vertical="center" wrapText="1"/>
      <protection/>
    </xf>
    <xf numFmtId="169" fontId="34" fillId="0" borderId="48" xfId="54" applyNumberFormat="1" applyFont="1" applyFill="1" applyBorder="1" applyAlignment="1">
      <alignment vertical="center" wrapText="1"/>
      <protection/>
    </xf>
    <xf numFmtId="169" fontId="34" fillId="0" borderId="45" xfId="54" applyNumberFormat="1" applyFont="1" applyFill="1" applyBorder="1" applyAlignment="1">
      <alignment vertical="center" wrapText="1"/>
      <protection/>
    </xf>
    <xf numFmtId="0" fontId="41" fillId="4" borderId="31" xfId="54" applyFont="1" applyFill="1" applyBorder="1" applyAlignment="1">
      <alignment horizontal="center" vertical="center" wrapText="1"/>
      <protection/>
    </xf>
    <xf numFmtId="0" fontId="41" fillId="4" borderId="35" xfId="54" applyFont="1" applyFill="1" applyBorder="1" applyAlignment="1">
      <alignment horizontal="center" vertical="center" wrapText="1"/>
      <protection/>
    </xf>
    <xf numFmtId="43" fontId="34" fillId="0" borderId="48" xfId="54" applyNumberFormat="1" applyFont="1" applyFill="1" applyBorder="1" applyAlignment="1">
      <alignment vertical="center" wrapText="1"/>
      <protection/>
    </xf>
    <xf numFmtId="43" fontId="34" fillId="0" borderId="69" xfId="54" applyNumberFormat="1" applyFont="1" applyFill="1" applyBorder="1" applyAlignment="1">
      <alignment vertical="center" wrapText="1"/>
      <protection/>
    </xf>
    <xf numFmtId="0" fontId="40" fillId="4" borderId="76" xfId="0" applyFont="1" applyFill="1" applyBorder="1" applyAlignment="1">
      <alignment horizontal="left" wrapText="1"/>
    </xf>
    <xf numFmtId="0" fontId="39" fillId="4" borderId="76" xfId="0" applyFont="1" applyFill="1" applyBorder="1" applyAlignment="1">
      <alignment/>
    </xf>
    <xf numFmtId="0" fontId="25" fillId="0" borderId="41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0" fillId="0" borderId="0" xfId="0" applyAlignment="1">
      <alignment horizontal="right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21" fillId="0" borderId="59" xfId="0" applyFont="1" applyBorder="1" applyAlignment="1">
      <alignment horizontal="right"/>
    </xf>
    <xf numFmtId="0" fontId="21" fillId="0" borderId="46" xfId="0" applyFont="1" applyBorder="1" applyAlignment="1">
      <alignment horizontal="right"/>
    </xf>
    <xf numFmtId="0" fontId="21" fillId="0" borderId="29" xfId="0" applyFont="1" applyBorder="1" applyAlignment="1">
      <alignment horizontal="right"/>
    </xf>
    <xf numFmtId="0" fontId="7" fillId="0" borderId="31" xfId="0" applyFont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69" fontId="34" fillId="0" borderId="41" xfId="54" applyNumberFormat="1" applyFont="1" applyFill="1" applyBorder="1" applyAlignment="1">
      <alignment vertical="center" wrapText="1"/>
      <protection/>
    </xf>
    <xf numFmtId="43" fontId="34" fillId="0" borderId="35" xfId="54" applyNumberFormat="1" applyFont="1" applyFill="1" applyBorder="1" applyAlignment="1">
      <alignment vertical="center" wrapText="1"/>
      <protection/>
    </xf>
    <xf numFmtId="0" fontId="41" fillId="4" borderId="30" xfId="54" applyFont="1" applyFill="1" applyBorder="1" applyAlignment="1">
      <alignment horizontal="center" vertical="center" wrapText="1"/>
      <protection/>
    </xf>
    <xf numFmtId="0" fontId="41" fillId="4" borderId="77" xfId="54" applyFont="1" applyFill="1" applyBorder="1" applyAlignment="1">
      <alignment horizontal="center" vertical="center" wrapText="1"/>
      <protection/>
    </xf>
    <xf numFmtId="0" fontId="41" fillId="4" borderId="41" xfId="54" applyFont="1" applyFill="1" applyBorder="1" applyAlignment="1">
      <alignment horizontal="center" vertical="center" wrapText="1"/>
      <protection/>
    </xf>
    <xf numFmtId="43" fontId="34" fillId="4" borderId="69" xfId="54" applyNumberFormat="1" applyFont="1" applyFill="1" applyBorder="1" applyAlignment="1">
      <alignment vertical="center" wrapText="1"/>
      <protection/>
    </xf>
    <xf numFmtId="0" fontId="36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49" fontId="34" fillId="0" borderId="0" xfId="54" applyNumberFormat="1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center"/>
    </xf>
    <xf numFmtId="169" fontId="64" fillId="4" borderId="48" xfId="54" applyNumberFormat="1" applyFont="1" applyFill="1" applyBorder="1" applyAlignment="1">
      <alignment vertical="center" wrapText="1"/>
      <protection/>
    </xf>
    <xf numFmtId="43" fontId="64" fillId="4" borderId="69" xfId="54" applyNumberFormat="1" applyFont="1" applyFill="1" applyBorder="1" applyAlignment="1">
      <alignment vertical="center" wrapText="1"/>
      <protection/>
    </xf>
    <xf numFmtId="0" fontId="43" fillId="0" borderId="41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34" fillId="0" borderId="50" xfId="0" applyFont="1" applyBorder="1" applyAlignment="1">
      <alignment horizontal="center"/>
    </xf>
    <xf numFmtId="0" fontId="34" fillId="0" borderId="67" xfId="0" applyFont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34" fillId="0" borderId="41" xfId="0" applyFont="1" applyBorder="1" applyAlignment="1">
      <alignment horizontal="left"/>
    </xf>
    <xf numFmtId="0" fontId="34" fillId="0" borderId="35" xfId="0" applyFont="1" applyBorder="1" applyAlignment="1">
      <alignment horizontal="left"/>
    </xf>
    <xf numFmtId="43" fontId="34" fillId="0" borderId="56" xfId="54" applyNumberFormat="1" applyFont="1" applyFill="1" applyBorder="1" applyAlignment="1">
      <alignment vertical="center" wrapText="1"/>
      <protection/>
    </xf>
    <xf numFmtId="43" fontId="34" fillId="0" borderId="70" xfId="54" applyNumberFormat="1" applyFont="1" applyFill="1" applyBorder="1" applyAlignment="1">
      <alignment vertical="center" wrapText="1"/>
      <protection/>
    </xf>
    <xf numFmtId="0" fontId="37" fillId="0" borderId="0" xfId="0" applyFont="1" applyBorder="1" applyAlignment="1">
      <alignment horizontal="left" wrapText="1"/>
    </xf>
    <xf numFmtId="0" fontId="50" fillId="0" borderId="30" xfId="0" applyFont="1" applyBorder="1" applyAlignment="1">
      <alignment horizontal="center" wrapText="1"/>
    </xf>
    <xf numFmtId="0" fontId="34" fillId="0" borderId="31" xfId="0" applyFont="1" applyBorder="1" applyAlignment="1">
      <alignment horizontal="left"/>
    </xf>
    <xf numFmtId="0" fontId="43" fillId="0" borderId="41" xfId="54" applyFont="1" applyFill="1" applyBorder="1" applyAlignment="1">
      <alignment horizontal="center" vertical="center" wrapText="1"/>
      <protection/>
    </xf>
    <xf numFmtId="0" fontId="43" fillId="0" borderId="35" xfId="54" applyFont="1" applyFill="1" applyBorder="1" applyAlignment="1">
      <alignment horizontal="center" vertical="center" wrapText="1"/>
      <protection/>
    </xf>
    <xf numFmtId="169" fontId="34" fillId="0" borderId="48" xfId="0" applyNumberFormat="1" applyFont="1" applyFill="1" applyBorder="1" applyAlignment="1">
      <alignment horizontal="right"/>
    </xf>
    <xf numFmtId="169" fontId="34" fillId="0" borderId="69" xfId="0" applyNumberFormat="1" applyFont="1" applyFill="1" applyBorder="1" applyAlignment="1">
      <alignment horizontal="right"/>
    </xf>
    <xf numFmtId="0" fontId="34" fillId="0" borderId="4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6" fillId="0" borderId="64" xfId="54" applyFont="1" applyBorder="1" applyAlignment="1">
      <alignment horizontal="center" vertical="center" wrapText="1"/>
      <protection/>
    </xf>
    <xf numFmtId="0" fontId="6" fillId="0" borderId="63" xfId="54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52" xfId="0" applyFont="1" applyBorder="1" applyAlignment="1">
      <alignment horizontal="center" wrapText="1"/>
    </xf>
    <xf numFmtId="0" fontId="21" fillId="0" borderId="10" xfId="0" applyFont="1" applyBorder="1" applyAlignment="1">
      <alignment horizontal="left"/>
    </xf>
    <xf numFmtId="0" fontId="21" fillId="0" borderId="13" xfId="0" applyFont="1" applyBorder="1" applyAlignment="1">
      <alignment horizontal="right"/>
    </xf>
    <xf numFmtId="0" fontId="21" fillId="0" borderId="45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11" fillId="0" borderId="2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zoomScalePageLayoutView="0" workbookViewId="0" topLeftCell="A1">
      <selection activeCell="A3" sqref="A3:G119"/>
    </sheetView>
  </sheetViews>
  <sheetFormatPr defaultColWidth="9.00390625" defaultRowHeight="12.75"/>
  <cols>
    <col min="1" max="1" width="12.00390625" style="0" customWidth="1"/>
    <col min="2" max="2" width="12.25390625" style="0" customWidth="1"/>
    <col min="3" max="3" width="76.25390625" style="0" customWidth="1"/>
    <col min="4" max="4" width="11.875" style="0" customWidth="1"/>
    <col min="5" max="5" width="11.00390625" style="0" customWidth="1"/>
    <col min="6" max="6" width="18.875" style="0" customWidth="1"/>
    <col min="7" max="7" width="17.75390625" style="0" customWidth="1"/>
  </cols>
  <sheetData>
    <row r="1" spans="3:7" ht="12.75">
      <c r="C1" s="494"/>
      <c r="D1" s="494"/>
      <c r="E1" s="494"/>
      <c r="F1" s="494"/>
      <c r="G1" s="494"/>
    </row>
    <row r="2" spans="3:7" ht="18" customHeight="1">
      <c r="C2" s="494"/>
      <c r="D2" s="494"/>
      <c r="E2" s="494"/>
      <c r="F2" s="494"/>
      <c r="G2" s="494"/>
    </row>
    <row r="3" ht="12.75">
      <c r="F3" t="s">
        <v>534</v>
      </c>
    </row>
    <row r="5" spans="3:7" ht="18">
      <c r="C5" s="495" t="s">
        <v>370</v>
      </c>
      <c r="D5" s="495"/>
      <c r="E5" s="495"/>
      <c r="F5" s="495"/>
      <c r="G5" s="495"/>
    </row>
    <row r="6" spans="3:7" ht="18">
      <c r="C6" s="496" t="s">
        <v>101</v>
      </c>
      <c r="D6" s="496"/>
      <c r="E6" s="496"/>
      <c r="F6" s="496"/>
      <c r="G6" s="496"/>
    </row>
    <row r="7" spans="3:7" ht="18">
      <c r="C7" s="495" t="s">
        <v>46</v>
      </c>
      <c r="D7" s="495"/>
      <c r="E7" s="495"/>
      <c r="F7" s="495"/>
      <c r="G7" s="495"/>
    </row>
    <row r="8" spans="3:7" ht="18">
      <c r="C8" s="495" t="s">
        <v>123</v>
      </c>
      <c r="D8" s="495"/>
      <c r="E8" s="495"/>
      <c r="F8" s="495"/>
      <c r="G8" s="495"/>
    </row>
    <row r="9" spans="3:7" ht="16.5" thickBot="1">
      <c r="C9" s="9"/>
      <c r="D9" s="9"/>
      <c r="E9" s="9"/>
      <c r="F9" s="9"/>
      <c r="G9" s="9"/>
    </row>
    <row r="10" spans="1:7" ht="85.5" customHeight="1" thickBot="1">
      <c r="A10" s="138" t="s">
        <v>2</v>
      </c>
      <c r="B10" s="139" t="s">
        <v>427</v>
      </c>
      <c r="C10" s="140" t="s">
        <v>26</v>
      </c>
      <c r="D10" s="141" t="s">
        <v>47</v>
      </c>
      <c r="E10" s="142" t="s">
        <v>102</v>
      </c>
      <c r="F10" s="143" t="s">
        <v>27</v>
      </c>
      <c r="G10" s="144" t="s">
        <v>103</v>
      </c>
    </row>
    <row r="11" spans="1:7" ht="21.75" thickBot="1">
      <c r="A11" s="145">
        <v>1</v>
      </c>
      <c r="B11" s="146"/>
      <c r="C11" s="488" t="s">
        <v>104</v>
      </c>
      <c r="D11" s="489"/>
      <c r="E11" s="489"/>
      <c r="F11" s="489"/>
      <c r="G11" s="490"/>
    </row>
    <row r="12" spans="1:7" ht="18.75">
      <c r="A12" s="147" t="s">
        <v>327</v>
      </c>
      <c r="B12" s="148"/>
      <c r="C12" s="149" t="s">
        <v>320</v>
      </c>
      <c r="D12" s="150" t="s">
        <v>5</v>
      </c>
      <c r="E12" s="151"/>
      <c r="F12" s="193"/>
      <c r="G12" s="195"/>
    </row>
    <row r="13" spans="1:7" ht="18">
      <c r="A13" s="152" t="s">
        <v>328</v>
      </c>
      <c r="B13" s="153"/>
      <c r="C13" s="154" t="s">
        <v>30</v>
      </c>
      <c r="D13" s="155" t="s">
        <v>5</v>
      </c>
      <c r="E13" s="156"/>
      <c r="F13" s="163"/>
      <c r="G13" s="162"/>
    </row>
    <row r="14" spans="1:7" ht="18">
      <c r="A14" s="152" t="s">
        <v>329</v>
      </c>
      <c r="B14" s="153"/>
      <c r="C14" s="154" t="s">
        <v>31</v>
      </c>
      <c r="D14" s="155" t="s">
        <v>5</v>
      </c>
      <c r="E14" s="156"/>
      <c r="F14" s="163"/>
      <c r="G14" s="162"/>
    </row>
    <row r="15" spans="1:7" ht="18">
      <c r="A15" s="152" t="s">
        <v>330</v>
      </c>
      <c r="B15" s="153"/>
      <c r="C15" s="154" t="s">
        <v>120</v>
      </c>
      <c r="D15" s="155" t="s">
        <v>8</v>
      </c>
      <c r="E15" s="156"/>
      <c r="F15" s="163"/>
      <c r="G15" s="162"/>
    </row>
    <row r="16" spans="1:7" ht="18">
      <c r="A16" s="152" t="s">
        <v>331</v>
      </c>
      <c r="B16" s="153"/>
      <c r="C16" s="154" t="s">
        <v>119</v>
      </c>
      <c r="D16" s="155" t="s">
        <v>8</v>
      </c>
      <c r="E16" s="156"/>
      <c r="F16" s="163"/>
      <c r="G16" s="162"/>
    </row>
    <row r="17" spans="1:7" ht="36">
      <c r="A17" s="152" t="s">
        <v>332</v>
      </c>
      <c r="B17" s="153"/>
      <c r="C17" s="154" t="s">
        <v>321</v>
      </c>
      <c r="D17" s="155" t="s">
        <v>322</v>
      </c>
      <c r="E17" s="157"/>
      <c r="F17" s="194"/>
      <c r="G17" s="196"/>
    </row>
    <row r="18" spans="1:7" ht="18">
      <c r="A18" s="152" t="s">
        <v>333</v>
      </c>
      <c r="B18" s="153"/>
      <c r="C18" s="154" t="s">
        <v>36</v>
      </c>
      <c r="D18" s="155" t="s">
        <v>8</v>
      </c>
      <c r="E18" s="157"/>
      <c r="F18" s="194"/>
      <c r="G18" s="196"/>
    </row>
    <row r="19" spans="1:7" ht="36">
      <c r="A19" s="152" t="s">
        <v>334</v>
      </c>
      <c r="B19" s="153"/>
      <c r="C19" s="154" t="s">
        <v>37</v>
      </c>
      <c r="D19" s="155" t="s">
        <v>5</v>
      </c>
      <c r="E19" s="156"/>
      <c r="F19" s="163"/>
      <c r="G19" s="162"/>
    </row>
    <row r="20" spans="1:7" ht="18">
      <c r="A20" s="158" t="s">
        <v>335</v>
      </c>
      <c r="B20" s="159"/>
      <c r="C20" s="154" t="s">
        <v>42</v>
      </c>
      <c r="D20" s="155" t="s">
        <v>8</v>
      </c>
      <c r="E20" s="156"/>
      <c r="F20" s="163"/>
      <c r="G20" s="162"/>
    </row>
    <row r="21" spans="1:7" ht="36">
      <c r="A21" s="160" t="s">
        <v>336</v>
      </c>
      <c r="B21" s="153"/>
      <c r="C21" s="154" t="s">
        <v>326</v>
      </c>
      <c r="D21" s="155" t="s">
        <v>8</v>
      </c>
      <c r="E21" s="156"/>
      <c r="F21" s="163"/>
      <c r="G21" s="162"/>
    </row>
    <row r="22" spans="1:7" ht="20.25">
      <c r="A22" s="160" t="s">
        <v>428</v>
      </c>
      <c r="B22" s="153"/>
      <c r="C22" s="186"/>
      <c r="D22" s="155"/>
      <c r="E22" s="156"/>
      <c r="F22" s="163"/>
      <c r="G22" s="162"/>
    </row>
    <row r="23" spans="1:7" ht="20.25">
      <c r="A23" s="160" t="s">
        <v>429</v>
      </c>
      <c r="B23" s="153"/>
      <c r="C23" s="186"/>
      <c r="D23" s="155"/>
      <c r="E23" s="156"/>
      <c r="F23" s="163"/>
      <c r="G23" s="162"/>
    </row>
    <row r="24" spans="1:7" ht="20.25">
      <c r="A24" s="161" t="s">
        <v>468</v>
      </c>
      <c r="B24" s="153"/>
      <c r="C24" s="186"/>
      <c r="D24" s="155"/>
      <c r="E24" s="156"/>
      <c r="F24" s="163"/>
      <c r="G24" s="162"/>
    </row>
    <row r="25" spans="1:7" ht="20.25">
      <c r="A25" s="160" t="s">
        <v>430</v>
      </c>
      <c r="B25" s="153"/>
      <c r="C25" s="186"/>
      <c r="D25" s="155"/>
      <c r="E25" s="156"/>
      <c r="F25" s="163"/>
      <c r="G25" s="162"/>
    </row>
    <row r="26" spans="1:7" ht="20.25">
      <c r="A26" s="161" t="s">
        <v>469</v>
      </c>
      <c r="B26" s="153"/>
      <c r="C26" s="186"/>
      <c r="D26" s="155"/>
      <c r="E26" s="156"/>
      <c r="F26" s="163"/>
      <c r="G26" s="162"/>
    </row>
    <row r="27" spans="1:7" ht="20.25">
      <c r="A27" s="161" t="s">
        <v>470</v>
      </c>
      <c r="B27" s="153"/>
      <c r="C27" s="186"/>
      <c r="D27" s="155"/>
      <c r="E27" s="156"/>
      <c r="F27" s="163"/>
      <c r="G27" s="162"/>
    </row>
    <row r="28" spans="1:7" ht="20.25">
      <c r="A28" s="160" t="s">
        <v>431</v>
      </c>
      <c r="B28" s="153"/>
      <c r="C28" s="186"/>
      <c r="D28" s="155"/>
      <c r="E28" s="156"/>
      <c r="F28" s="163"/>
      <c r="G28" s="162"/>
    </row>
    <row r="29" spans="1:7" ht="20.25">
      <c r="A29" s="160" t="s">
        <v>432</v>
      </c>
      <c r="B29" s="153"/>
      <c r="C29" s="186"/>
      <c r="D29" s="155"/>
      <c r="E29" s="156"/>
      <c r="F29" s="163"/>
      <c r="G29" s="162"/>
    </row>
    <row r="30" spans="1:7" ht="20.25">
      <c r="A30" s="160" t="s">
        <v>433</v>
      </c>
      <c r="B30" s="153"/>
      <c r="C30" s="186"/>
      <c r="D30" s="155"/>
      <c r="E30" s="156"/>
      <c r="F30" s="163"/>
      <c r="G30" s="162"/>
    </row>
    <row r="31" spans="1:7" ht="20.25">
      <c r="A31" s="160" t="s">
        <v>434</v>
      </c>
      <c r="B31" s="153"/>
      <c r="C31" s="186"/>
      <c r="D31" s="155"/>
      <c r="E31" s="156"/>
      <c r="F31" s="163"/>
      <c r="G31" s="162"/>
    </row>
    <row r="32" spans="1:7" ht="20.25">
      <c r="A32" s="161" t="s">
        <v>471</v>
      </c>
      <c r="B32" s="153"/>
      <c r="C32" s="186"/>
      <c r="D32" s="155"/>
      <c r="E32" s="156"/>
      <c r="F32" s="163"/>
      <c r="G32" s="162"/>
    </row>
    <row r="33" spans="1:7" ht="20.25">
      <c r="A33" s="160" t="s">
        <v>435</v>
      </c>
      <c r="B33" s="153"/>
      <c r="C33" s="186"/>
      <c r="D33" s="155"/>
      <c r="E33" s="156"/>
      <c r="F33" s="163"/>
      <c r="G33" s="162"/>
    </row>
    <row r="34" spans="1:7" ht="20.25">
      <c r="A34" s="160" t="s">
        <v>503</v>
      </c>
      <c r="B34" s="153"/>
      <c r="C34" s="187"/>
      <c r="D34" s="156"/>
      <c r="E34" s="156"/>
      <c r="F34" s="163"/>
      <c r="G34" s="162"/>
    </row>
    <row r="35" spans="1:7" ht="20.25">
      <c r="A35" s="160" t="s">
        <v>504</v>
      </c>
      <c r="B35" s="153"/>
      <c r="C35" s="187"/>
      <c r="D35" s="156"/>
      <c r="E35" s="156"/>
      <c r="F35" s="163"/>
      <c r="G35" s="162"/>
    </row>
    <row r="36" spans="1:7" ht="20.25">
      <c r="A36" s="160" t="s">
        <v>505</v>
      </c>
      <c r="B36" s="153"/>
      <c r="C36" s="187"/>
      <c r="D36" s="156"/>
      <c r="E36" s="156"/>
      <c r="F36" s="163"/>
      <c r="G36" s="162"/>
    </row>
    <row r="37" spans="1:7" ht="20.25">
      <c r="A37" s="160" t="s">
        <v>506</v>
      </c>
      <c r="B37" s="153"/>
      <c r="C37" s="187"/>
      <c r="D37" s="156"/>
      <c r="E37" s="156"/>
      <c r="F37" s="163"/>
      <c r="G37" s="162"/>
    </row>
    <row r="38" spans="1:7" ht="20.25">
      <c r="A38" s="160" t="s">
        <v>507</v>
      </c>
      <c r="B38" s="153"/>
      <c r="C38" s="187"/>
      <c r="D38" s="156"/>
      <c r="E38" s="156"/>
      <c r="F38" s="163"/>
      <c r="G38" s="162"/>
    </row>
    <row r="39" spans="1:7" ht="20.25">
      <c r="A39" s="160" t="s">
        <v>508</v>
      </c>
      <c r="B39" s="153"/>
      <c r="C39" s="187"/>
      <c r="D39" s="156"/>
      <c r="E39" s="156"/>
      <c r="F39" s="163"/>
      <c r="G39" s="162"/>
    </row>
    <row r="40" spans="1:7" ht="20.25">
      <c r="A40" s="160" t="s">
        <v>509</v>
      </c>
      <c r="B40" s="153"/>
      <c r="C40" s="187"/>
      <c r="D40" s="156"/>
      <c r="E40" s="156"/>
      <c r="F40" s="163"/>
      <c r="G40" s="162"/>
    </row>
    <row r="41" spans="1:7" ht="20.25">
      <c r="A41" s="160" t="s">
        <v>510</v>
      </c>
      <c r="B41" s="153"/>
      <c r="C41" s="187"/>
      <c r="D41" s="156"/>
      <c r="E41" s="156"/>
      <c r="F41" s="163"/>
      <c r="G41" s="162"/>
    </row>
    <row r="42" spans="1:7" ht="20.25">
      <c r="A42" s="160" t="s">
        <v>511</v>
      </c>
      <c r="B42" s="153"/>
      <c r="C42" s="187"/>
      <c r="D42" s="156"/>
      <c r="E42" s="156"/>
      <c r="F42" s="163"/>
      <c r="G42" s="162"/>
    </row>
    <row r="43" spans="1:7" ht="20.25">
      <c r="A43" s="160" t="s">
        <v>512</v>
      </c>
      <c r="B43" s="153"/>
      <c r="C43" s="187"/>
      <c r="D43" s="156"/>
      <c r="E43" s="156"/>
      <c r="F43" s="163"/>
      <c r="G43" s="162"/>
    </row>
    <row r="44" spans="1:7" ht="20.25">
      <c r="A44" s="160" t="s">
        <v>513</v>
      </c>
      <c r="B44" s="153"/>
      <c r="C44" s="187"/>
      <c r="D44" s="156"/>
      <c r="E44" s="156"/>
      <c r="F44" s="163"/>
      <c r="G44" s="162"/>
    </row>
    <row r="45" spans="1:7" ht="20.25">
      <c r="A45" s="160" t="s">
        <v>514</v>
      </c>
      <c r="B45" s="153"/>
      <c r="C45" s="187"/>
      <c r="D45" s="156"/>
      <c r="E45" s="156"/>
      <c r="F45" s="163"/>
      <c r="G45" s="162"/>
    </row>
    <row r="46" spans="1:7" ht="20.25">
      <c r="A46" s="160" t="s">
        <v>515</v>
      </c>
      <c r="B46" s="153"/>
      <c r="C46" s="187"/>
      <c r="D46" s="156"/>
      <c r="E46" s="156"/>
      <c r="F46" s="163"/>
      <c r="G46" s="162"/>
    </row>
    <row r="47" spans="1:7" ht="76.5" customHeight="1">
      <c r="A47" s="152" t="s">
        <v>337</v>
      </c>
      <c r="B47" s="153"/>
      <c r="C47" s="154" t="s">
        <v>442</v>
      </c>
      <c r="D47" s="155" t="s">
        <v>51</v>
      </c>
      <c r="E47" s="156"/>
      <c r="F47" s="163"/>
      <c r="G47" s="162"/>
    </row>
    <row r="48" spans="1:7" ht="23.25" customHeight="1">
      <c r="A48" s="162" t="s">
        <v>338</v>
      </c>
      <c r="B48" s="163"/>
      <c r="C48" s="136"/>
      <c r="D48" s="155"/>
      <c r="E48" s="156"/>
      <c r="F48" s="163"/>
      <c r="G48" s="162"/>
    </row>
    <row r="49" spans="1:7" ht="19.5" customHeight="1">
      <c r="A49" s="162" t="s">
        <v>339</v>
      </c>
      <c r="B49" s="163"/>
      <c r="C49" s="136"/>
      <c r="D49" s="155"/>
      <c r="E49" s="156"/>
      <c r="F49" s="163"/>
      <c r="G49" s="162"/>
    </row>
    <row r="50" spans="1:7" ht="19.5" customHeight="1">
      <c r="A50" s="162" t="s">
        <v>340</v>
      </c>
      <c r="B50" s="163"/>
      <c r="C50" s="136"/>
      <c r="D50" s="155"/>
      <c r="E50" s="156"/>
      <c r="F50" s="163"/>
      <c r="G50" s="162"/>
    </row>
    <row r="51" spans="1:7" ht="19.5" customHeight="1">
      <c r="A51" s="162" t="s">
        <v>341</v>
      </c>
      <c r="B51" s="163"/>
      <c r="C51" s="136"/>
      <c r="D51" s="155"/>
      <c r="E51" s="156"/>
      <c r="F51" s="163"/>
      <c r="G51" s="162"/>
    </row>
    <row r="52" spans="1:7" ht="19.5" customHeight="1">
      <c r="A52" s="162" t="s">
        <v>367</v>
      </c>
      <c r="B52" s="163"/>
      <c r="C52" s="136"/>
      <c r="D52" s="155"/>
      <c r="E52" s="156"/>
      <c r="F52" s="163"/>
      <c r="G52" s="162"/>
    </row>
    <row r="53" spans="1:7" ht="19.5" customHeight="1">
      <c r="A53" s="162" t="s">
        <v>368</v>
      </c>
      <c r="B53" s="163"/>
      <c r="C53" s="136"/>
      <c r="D53" s="155"/>
      <c r="E53" s="156"/>
      <c r="F53" s="163"/>
      <c r="G53" s="162"/>
    </row>
    <row r="54" spans="1:7" ht="19.5" customHeight="1">
      <c r="A54" s="162" t="s">
        <v>437</v>
      </c>
      <c r="B54" s="163"/>
      <c r="C54" s="136"/>
      <c r="D54" s="155"/>
      <c r="E54" s="156"/>
      <c r="F54" s="163"/>
      <c r="G54" s="162"/>
    </row>
    <row r="55" spans="1:7" ht="19.5" customHeight="1">
      <c r="A55" s="162" t="s">
        <v>438</v>
      </c>
      <c r="B55" s="163"/>
      <c r="C55" s="136"/>
      <c r="D55" s="155"/>
      <c r="E55" s="156"/>
      <c r="F55" s="163"/>
      <c r="G55" s="162"/>
    </row>
    <row r="56" spans="1:7" ht="19.5" customHeight="1">
      <c r="A56" s="162" t="s">
        <v>439</v>
      </c>
      <c r="B56" s="163"/>
      <c r="C56" s="136"/>
      <c r="D56" s="155"/>
      <c r="E56" s="156"/>
      <c r="F56" s="163"/>
      <c r="G56" s="162"/>
    </row>
    <row r="57" spans="1:7" ht="19.5" customHeight="1" thickBot="1">
      <c r="A57" s="164" t="s">
        <v>440</v>
      </c>
      <c r="B57" s="163"/>
      <c r="C57" s="136"/>
      <c r="D57" s="155"/>
      <c r="E57" s="156"/>
      <c r="F57" s="163"/>
      <c r="G57" s="162"/>
    </row>
    <row r="58" spans="1:7" ht="19.5" customHeight="1" thickBot="1">
      <c r="A58" s="164" t="s">
        <v>456</v>
      </c>
      <c r="B58" s="163"/>
      <c r="C58" s="136"/>
      <c r="D58" s="155"/>
      <c r="E58" s="156"/>
      <c r="F58" s="163"/>
      <c r="G58" s="162"/>
    </row>
    <row r="59" spans="1:7" ht="19.5" customHeight="1" thickBot="1">
      <c r="A59" s="164" t="s">
        <v>457</v>
      </c>
      <c r="B59" s="163"/>
      <c r="C59" s="136"/>
      <c r="D59" s="155"/>
      <c r="E59" s="156"/>
      <c r="F59" s="163"/>
      <c r="G59" s="162"/>
    </row>
    <row r="60" spans="1:7" ht="19.5" customHeight="1" thickBot="1">
      <c r="A60" s="164" t="s">
        <v>436</v>
      </c>
      <c r="B60" s="163"/>
      <c r="C60" s="136"/>
      <c r="D60" s="155"/>
      <c r="E60" s="156"/>
      <c r="F60" s="163"/>
      <c r="G60" s="162"/>
    </row>
    <row r="61" spans="1:7" ht="19.5" customHeight="1" thickBot="1">
      <c r="A61" s="164" t="s">
        <v>458</v>
      </c>
      <c r="B61" s="163"/>
      <c r="C61" s="136"/>
      <c r="D61" s="155"/>
      <c r="E61" s="156"/>
      <c r="F61" s="163"/>
      <c r="G61" s="162"/>
    </row>
    <row r="62" spans="1:7" ht="19.5" customHeight="1" thickBot="1">
      <c r="A62" s="164" t="s">
        <v>459</v>
      </c>
      <c r="B62" s="163"/>
      <c r="C62" s="136"/>
      <c r="D62" s="155"/>
      <c r="E62" s="156"/>
      <c r="F62" s="163"/>
      <c r="G62" s="162"/>
    </row>
    <row r="63" spans="1:7" ht="19.5" customHeight="1" thickBot="1">
      <c r="A63" s="164" t="s">
        <v>460</v>
      </c>
      <c r="B63" s="163"/>
      <c r="C63" s="136"/>
      <c r="D63" s="155"/>
      <c r="E63" s="156"/>
      <c r="F63" s="163"/>
      <c r="G63" s="162"/>
    </row>
    <row r="64" spans="1:7" ht="19.5" customHeight="1" thickBot="1">
      <c r="A64" s="164" t="s">
        <v>461</v>
      </c>
      <c r="B64" s="163"/>
      <c r="C64" s="136"/>
      <c r="D64" s="155"/>
      <c r="E64" s="156"/>
      <c r="F64" s="163"/>
      <c r="G64" s="162"/>
    </row>
    <row r="65" spans="1:7" ht="19.5" customHeight="1" thickBot="1">
      <c r="A65" s="164" t="s">
        <v>462</v>
      </c>
      <c r="B65" s="163"/>
      <c r="C65" s="136"/>
      <c r="D65" s="155"/>
      <c r="E65" s="156"/>
      <c r="F65" s="163"/>
      <c r="G65" s="162"/>
    </row>
    <row r="66" spans="1:7" ht="19.5" customHeight="1" thickBot="1">
      <c r="A66" s="164" t="s">
        <v>463</v>
      </c>
      <c r="B66" s="163"/>
      <c r="C66" s="136"/>
      <c r="D66" s="155"/>
      <c r="E66" s="156"/>
      <c r="F66" s="163"/>
      <c r="G66" s="162"/>
    </row>
    <row r="67" spans="1:7" ht="21" customHeight="1" thickBot="1">
      <c r="A67" s="164" t="s">
        <v>464</v>
      </c>
      <c r="B67" s="163"/>
      <c r="C67" s="136"/>
      <c r="D67" s="155"/>
      <c r="E67" s="156"/>
      <c r="F67" s="163"/>
      <c r="G67" s="162"/>
    </row>
    <row r="68" spans="1:7" ht="20.25" customHeight="1" thickBot="1">
      <c r="A68" s="164" t="s">
        <v>465</v>
      </c>
      <c r="B68" s="163"/>
      <c r="C68" s="136"/>
      <c r="D68" s="155"/>
      <c r="E68" s="156"/>
      <c r="F68" s="163"/>
      <c r="G68" s="162"/>
    </row>
    <row r="69" spans="1:7" ht="20.25" customHeight="1" thickBot="1">
      <c r="A69" s="174" t="s">
        <v>467</v>
      </c>
      <c r="B69" s="163"/>
      <c r="C69" s="136"/>
      <c r="D69" s="155"/>
      <c r="E69" s="156"/>
      <c r="F69" s="163"/>
      <c r="G69" s="162"/>
    </row>
    <row r="70" spans="1:7" ht="20.25" customHeight="1" thickBot="1">
      <c r="A70" s="164" t="s">
        <v>466</v>
      </c>
      <c r="B70" s="165"/>
      <c r="C70" s="166"/>
      <c r="D70" s="167"/>
      <c r="E70" s="168"/>
      <c r="F70" s="165"/>
      <c r="G70" s="164"/>
    </row>
    <row r="71" spans="1:7" ht="21.75" thickBot="1">
      <c r="A71" s="188" t="s">
        <v>199</v>
      </c>
      <c r="B71" s="169"/>
      <c r="C71" s="491" t="s">
        <v>69</v>
      </c>
      <c r="D71" s="492"/>
      <c r="E71" s="492"/>
      <c r="F71" s="492"/>
      <c r="G71" s="493"/>
    </row>
    <row r="72" spans="1:7" ht="21">
      <c r="A72" s="170" t="s">
        <v>342</v>
      </c>
      <c r="B72" s="171"/>
      <c r="C72" s="189"/>
      <c r="D72" s="192"/>
      <c r="E72" s="192"/>
      <c r="F72" s="197"/>
      <c r="G72" s="199"/>
    </row>
    <row r="73" spans="1:7" ht="20.25">
      <c r="A73" s="162" t="s">
        <v>343</v>
      </c>
      <c r="B73" s="163"/>
      <c r="C73" s="190"/>
      <c r="D73" s="162"/>
      <c r="E73" s="162"/>
      <c r="F73" s="163"/>
      <c r="G73" s="162"/>
    </row>
    <row r="74" spans="1:7" ht="20.25">
      <c r="A74" s="162" t="s">
        <v>344</v>
      </c>
      <c r="B74" s="163"/>
      <c r="C74" s="190"/>
      <c r="D74" s="162"/>
      <c r="E74" s="162"/>
      <c r="F74" s="163"/>
      <c r="G74" s="162"/>
    </row>
    <row r="75" spans="1:7" ht="20.25">
      <c r="A75" s="162" t="s">
        <v>345</v>
      </c>
      <c r="B75" s="163"/>
      <c r="C75" s="190"/>
      <c r="D75" s="162"/>
      <c r="E75" s="162"/>
      <c r="F75" s="163"/>
      <c r="G75" s="162"/>
    </row>
    <row r="76" spans="1:7" ht="20.25">
      <c r="A76" s="162" t="s">
        <v>346</v>
      </c>
      <c r="B76" s="163"/>
      <c r="C76" s="190"/>
      <c r="D76" s="162"/>
      <c r="E76" s="162"/>
      <c r="F76" s="163"/>
      <c r="G76" s="162"/>
    </row>
    <row r="77" spans="1:7" ht="20.25">
      <c r="A77" s="162" t="s">
        <v>347</v>
      </c>
      <c r="B77" s="163"/>
      <c r="C77" s="190"/>
      <c r="D77" s="162"/>
      <c r="E77" s="162"/>
      <c r="F77" s="163"/>
      <c r="G77" s="162"/>
    </row>
    <row r="78" spans="1:7" ht="20.25">
      <c r="A78" s="162" t="s">
        <v>348</v>
      </c>
      <c r="B78" s="163"/>
      <c r="C78" s="190"/>
      <c r="D78" s="162"/>
      <c r="E78" s="162"/>
      <c r="F78" s="163"/>
      <c r="G78" s="162"/>
    </row>
    <row r="79" spans="1:7" ht="20.25">
      <c r="A79" s="162" t="s">
        <v>349</v>
      </c>
      <c r="B79" s="163"/>
      <c r="C79" s="190"/>
      <c r="D79" s="162"/>
      <c r="E79" s="162"/>
      <c r="F79" s="163"/>
      <c r="G79" s="162"/>
    </row>
    <row r="80" spans="1:7" ht="20.25">
      <c r="A80" s="162" t="s">
        <v>350</v>
      </c>
      <c r="B80" s="163"/>
      <c r="C80" s="190"/>
      <c r="D80" s="162"/>
      <c r="E80" s="162"/>
      <c r="F80" s="163"/>
      <c r="G80" s="162"/>
    </row>
    <row r="81" spans="1:7" ht="20.25">
      <c r="A81" s="162" t="s">
        <v>351</v>
      </c>
      <c r="B81" s="163"/>
      <c r="C81" s="190"/>
      <c r="D81" s="162"/>
      <c r="E81" s="162"/>
      <c r="F81" s="163"/>
      <c r="G81" s="162"/>
    </row>
    <row r="82" spans="1:7" ht="20.25">
      <c r="A82" s="162" t="s">
        <v>352</v>
      </c>
      <c r="B82" s="163"/>
      <c r="C82" s="190"/>
      <c r="D82" s="162"/>
      <c r="E82" s="162"/>
      <c r="F82" s="163"/>
      <c r="G82" s="162"/>
    </row>
    <row r="83" spans="1:7" ht="20.25">
      <c r="A83" s="162" t="s">
        <v>353</v>
      </c>
      <c r="B83" s="163"/>
      <c r="C83" s="190"/>
      <c r="D83" s="162"/>
      <c r="E83" s="162"/>
      <c r="F83" s="163"/>
      <c r="G83" s="162"/>
    </row>
    <row r="84" spans="1:7" ht="20.25">
      <c r="A84" s="162" t="s">
        <v>354</v>
      </c>
      <c r="B84" s="163"/>
      <c r="C84" s="190"/>
      <c r="D84" s="162"/>
      <c r="E84" s="162"/>
      <c r="F84" s="163"/>
      <c r="G84" s="162"/>
    </row>
    <row r="85" spans="1:7" ht="20.25">
      <c r="A85" s="162" t="s">
        <v>355</v>
      </c>
      <c r="B85" s="163"/>
      <c r="C85" s="190"/>
      <c r="D85" s="162"/>
      <c r="E85" s="162"/>
      <c r="F85" s="163"/>
      <c r="G85" s="162"/>
    </row>
    <row r="86" spans="1:7" ht="20.25">
      <c r="A86" s="172" t="s">
        <v>356</v>
      </c>
      <c r="B86" s="163"/>
      <c r="C86" s="190"/>
      <c r="D86" s="162"/>
      <c r="E86" s="162"/>
      <c r="F86" s="163"/>
      <c r="G86" s="162"/>
    </row>
    <row r="87" spans="1:7" ht="20.25">
      <c r="A87" s="172" t="s">
        <v>357</v>
      </c>
      <c r="B87" s="163"/>
      <c r="C87" s="190"/>
      <c r="D87" s="162"/>
      <c r="E87" s="162"/>
      <c r="F87" s="163"/>
      <c r="G87" s="162"/>
    </row>
    <row r="88" spans="1:7" ht="20.25">
      <c r="A88" s="172" t="s">
        <v>358</v>
      </c>
      <c r="B88" s="163"/>
      <c r="C88" s="190"/>
      <c r="D88" s="162"/>
      <c r="E88" s="162"/>
      <c r="F88" s="163"/>
      <c r="G88" s="162"/>
    </row>
    <row r="89" spans="1:7" ht="20.25">
      <c r="A89" s="172" t="s">
        <v>359</v>
      </c>
      <c r="B89" s="163"/>
      <c r="C89" s="190"/>
      <c r="D89" s="162"/>
      <c r="E89" s="162"/>
      <c r="F89" s="163"/>
      <c r="G89" s="162"/>
    </row>
    <row r="90" spans="1:7" ht="20.25">
      <c r="A90" s="172" t="s">
        <v>360</v>
      </c>
      <c r="B90" s="163"/>
      <c r="C90" s="190"/>
      <c r="D90" s="162"/>
      <c r="E90" s="162"/>
      <c r="F90" s="163"/>
      <c r="G90" s="162"/>
    </row>
    <row r="91" spans="1:7" ht="20.25">
      <c r="A91" s="172" t="s">
        <v>361</v>
      </c>
      <c r="B91" s="163"/>
      <c r="C91" s="190"/>
      <c r="D91" s="162"/>
      <c r="E91" s="162"/>
      <c r="F91" s="163"/>
      <c r="G91" s="162"/>
    </row>
    <row r="92" spans="1:7" ht="20.25">
      <c r="A92" s="172" t="s">
        <v>362</v>
      </c>
      <c r="B92" s="163"/>
      <c r="C92" s="190"/>
      <c r="D92" s="162"/>
      <c r="E92" s="162"/>
      <c r="F92" s="163"/>
      <c r="G92" s="162"/>
    </row>
    <row r="93" spans="1:7" ht="20.25">
      <c r="A93" s="172" t="s">
        <v>363</v>
      </c>
      <c r="B93" s="163"/>
      <c r="C93" s="190"/>
      <c r="D93" s="162"/>
      <c r="E93" s="162"/>
      <c r="F93" s="163"/>
      <c r="G93" s="162"/>
    </row>
    <row r="94" spans="1:7" ht="20.25">
      <c r="A94" s="172" t="s">
        <v>364</v>
      </c>
      <c r="B94" s="163"/>
      <c r="C94" s="190"/>
      <c r="D94" s="162"/>
      <c r="E94" s="162"/>
      <c r="F94" s="163"/>
      <c r="G94" s="162"/>
    </row>
    <row r="95" spans="1:7" ht="20.25">
      <c r="A95" s="172" t="s">
        <v>365</v>
      </c>
      <c r="B95" s="163"/>
      <c r="C95" s="190"/>
      <c r="D95" s="162"/>
      <c r="E95" s="162"/>
      <c r="F95" s="163"/>
      <c r="G95" s="162"/>
    </row>
    <row r="96" spans="1:7" ht="20.25">
      <c r="A96" s="172" t="s">
        <v>366</v>
      </c>
      <c r="B96" s="163"/>
      <c r="C96" s="190"/>
      <c r="D96" s="162"/>
      <c r="E96" s="162"/>
      <c r="F96" s="163"/>
      <c r="G96" s="162"/>
    </row>
    <row r="97" spans="1:7" ht="20.25">
      <c r="A97" s="172" t="s">
        <v>444</v>
      </c>
      <c r="B97" s="163"/>
      <c r="C97" s="190"/>
      <c r="D97" s="162"/>
      <c r="E97" s="162"/>
      <c r="F97" s="163"/>
      <c r="G97" s="162"/>
    </row>
    <row r="98" spans="1:7" ht="20.25">
      <c r="A98" s="172" t="s">
        <v>445</v>
      </c>
      <c r="B98" s="173"/>
      <c r="C98" s="190"/>
      <c r="D98" s="162"/>
      <c r="E98" s="162"/>
      <c r="F98" s="163"/>
      <c r="G98" s="162"/>
    </row>
    <row r="99" spans="1:7" ht="20.25">
      <c r="A99" s="172" t="s">
        <v>446</v>
      </c>
      <c r="B99" s="173"/>
      <c r="C99" s="190"/>
      <c r="D99" s="162"/>
      <c r="E99" s="162"/>
      <c r="F99" s="163"/>
      <c r="G99" s="162"/>
    </row>
    <row r="100" spans="1:7" ht="20.25">
      <c r="A100" s="172" t="s">
        <v>447</v>
      </c>
      <c r="B100" s="173"/>
      <c r="C100" s="190"/>
      <c r="D100" s="162"/>
      <c r="E100" s="162"/>
      <c r="F100" s="163"/>
      <c r="G100" s="162"/>
    </row>
    <row r="101" spans="1:7" ht="20.25">
      <c r="A101" s="172" t="s">
        <v>448</v>
      </c>
      <c r="B101" s="173"/>
      <c r="C101" s="190"/>
      <c r="D101" s="162"/>
      <c r="E101" s="162"/>
      <c r="F101" s="163"/>
      <c r="G101" s="162"/>
    </row>
    <row r="102" spans="1:7" ht="20.25">
      <c r="A102" s="172" t="s">
        <v>449</v>
      </c>
      <c r="B102" s="173"/>
      <c r="C102" s="190"/>
      <c r="D102" s="162"/>
      <c r="E102" s="162"/>
      <c r="F102" s="163"/>
      <c r="G102" s="162"/>
    </row>
    <row r="103" spans="1:7" ht="20.25">
      <c r="A103" s="172" t="s">
        <v>450</v>
      </c>
      <c r="B103" s="173"/>
      <c r="C103" s="190"/>
      <c r="D103" s="162"/>
      <c r="E103" s="162"/>
      <c r="F103" s="163"/>
      <c r="G103" s="162"/>
    </row>
    <row r="104" spans="1:7" ht="20.25">
      <c r="A104" s="172" t="s">
        <v>451</v>
      </c>
      <c r="B104" s="173"/>
      <c r="C104" s="190"/>
      <c r="D104" s="162"/>
      <c r="E104" s="162"/>
      <c r="F104" s="163"/>
      <c r="G104" s="162"/>
    </row>
    <row r="105" spans="1:7" ht="20.25">
      <c r="A105" s="172" t="s">
        <v>452</v>
      </c>
      <c r="B105" s="173"/>
      <c r="C105" s="190"/>
      <c r="D105" s="162"/>
      <c r="E105" s="162"/>
      <c r="F105" s="163"/>
      <c r="G105" s="162"/>
    </row>
    <row r="106" spans="1:7" ht="20.25">
      <c r="A106" s="172" t="s">
        <v>453</v>
      </c>
      <c r="B106" s="173"/>
      <c r="C106" s="190"/>
      <c r="D106" s="162"/>
      <c r="E106" s="162"/>
      <c r="F106" s="163"/>
      <c r="G106" s="162"/>
    </row>
    <row r="107" spans="1:7" ht="20.25">
      <c r="A107" s="172" t="s">
        <v>454</v>
      </c>
      <c r="B107" s="173"/>
      <c r="C107" s="190"/>
      <c r="D107" s="162"/>
      <c r="E107" s="162"/>
      <c r="F107" s="163"/>
      <c r="G107" s="162"/>
    </row>
    <row r="108" spans="1:7" ht="20.25">
      <c r="A108" s="172" t="s">
        <v>455</v>
      </c>
      <c r="B108" s="173"/>
      <c r="C108" s="190"/>
      <c r="D108" s="162"/>
      <c r="E108" s="162"/>
      <c r="F108" s="163"/>
      <c r="G108" s="162"/>
    </row>
    <row r="109" spans="1:7" ht="20.25">
      <c r="A109" s="172" t="s">
        <v>516</v>
      </c>
      <c r="B109" s="173"/>
      <c r="C109" s="190"/>
      <c r="D109" s="162"/>
      <c r="E109" s="162"/>
      <c r="F109" s="163"/>
      <c r="G109" s="162"/>
    </row>
    <row r="110" spans="1:7" ht="21" thickBot="1">
      <c r="A110" s="174" t="s">
        <v>517</v>
      </c>
      <c r="B110" s="175"/>
      <c r="C110" s="191"/>
      <c r="D110" s="164"/>
      <c r="E110" s="164"/>
      <c r="F110" s="198"/>
      <c r="G110" s="164"/>
    </row>
    <row r="111" spans="1:7" ht="12.75">
      <c r="A111" s="49"/>
      <c r="B111" s="49"/>
      <c r="C111" s="2"/>
      <c r="D111" s="2"/>
      <c r="E111" s="2"/>
      <c r="F111" s="2"/>
      <c r="G111" s="2"/>
    </row>
    <row r="112" spans="1:7" ht="12.75">
      <c r="A112" s="49" t="s">
        <v>441</v>
      </c>
      <c r="B112" s="49"/>
      <c r="C112" s="2"/>
      <c r="D112" s="2"/>
      <c r="E112" s="2"/>
      <c r="F112" s="2"/>
      <c r="G112" s="2"/>
    </row>
    <row r="113" spans="1:7" ht="12.75">
      <c r="A113" s="49" t="s">
        <v>498</v>
      </c>
      <c r="B113" s="49"/>
      <c r="C113" s="2"/>
      <c r="D113" s="2"/>
      <c r="E113" s="2"/>
      <c r="F113" s="2"/>
      <c r="G113" s="2"/>
    </row>
    <row r="114" spans="1:7" ht="12.75">
      <c r="A114" s="49"/>
      <c r="B114" s="49"/>
      <c r="C114" s="2"/>
      <c r="D114" s="2"/>
      <c r="E114" s="2"/>
      <c r="F114" s="2"/>
      <c r="G114" s="2"/>
    </row>
    <row r="116" ht="12.75">
      <c r="C116" s="65" t="s">
        <v>121</v>
      </c>
    </row>
    <row r="117" ht="23.25" customHeight="1">
      <c r="C117" s="137" t="s">
        <v>443</v>
      </c>
    </row>
    <row r="118" ht="24.75" customHeight="1">
      <c r="C118" s="65" t="s">
        <v>122</v>
      </c>
    </row>
    <row r="119" ht="12.75">
      <c r="C119" s="137" t="s">
        <v>443</v>
      </c>
    </row>
  </sheetData>
  <sheetProtection/>
  <mergeCells count="8">
    <mergeCell ref="C11:G11"/>
    <mergeCell ref="C71:G71"/>
    <mergeCell ref="C1:G1"/>
    <mergeCell ref="C2:G2"/>
    <mergeCell ref="C5:G5"/>
    <mergeCell ref="C6:G6"/>
    <mergeCell ref="C7:G7"/>
    <mergeCell ref="C8:G8"/>
  </mergeCells>
  <printOptions/>
  <pageMargins left="0" right="0" top="0.35433070866141736" bottom="0.35433070866141736" header="0.31496062992125984" footer="0.31496062992125984"/>
  <pageSetup fitToHeight="2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34"/>
  <sheetViews>
    <sheetView zoomScalePageLayoutView="0" workbookViewId="0" topLeftCell="A1">
      <selection activeCell="A3" sqref="A3:F32"/>
    </sheetView>
  </sheetViews>
  <sheetFormatPr defaultColWidth="9.00390625" defaultRowHeight="12.75"/>
  <cols>
    <col min="2" max="2" width="42.75390625" style="0" customWidth="1"/>
    <col min="3" max="3" width="7.875" style="0" customWidth="1"/>
    <col min="4" max="4" width="13.125" style="0" customWidth="1"/>
    <col min="5" max="5" width="13.625" style="0" customWidth="1"/>
    <col min="6" max="6" width="17.25390625" style="0" customWidth="1"/>
  </cols>
  <sheetData>
    <row r="1" spans="2:6" ht="12.75">
      <c r="B1" s="494"/>
      <c r="C1" s="494"/>
      <c r="D1" s="494"/>
      <c r="E1" s="494"/>
      <c r="F1" s="494"/>
    </row>
    <row r="2" spans="2:6" ht="17.25" customHeight="1">
      <c r="B2" s="494"/>
      <c r="C2" s="494"/>
      <c r="D2" s="494"/>
      <c r="E2" s="494"/>
      <c r="F2" s="494"/>
    </row>
    <row r="3" ht="12.75">
      <c r="E3" t="s">
        <v>533</v>
      </c>
    </row>
    <row r="5" spans="2:6" ht="18">
      <c r="B5" s="498" t="s">
        <v>488</v>
      </c>
      <c r="C5" s="498"/>
      <c r="D5" s="498"/>
      <c r="E5" s="498"/>
      <c r="F5" s="498"/>
    </row>
    <row r="6" spans="2:6" ht="18">
      <c r="B6" s="499" t="s">
        <v>369</v>
      </c>
      <c r="C6" s="499"/>
      <c r="D6" s="499"/>
      <c r="E6" s="499"/>
      <c r="F6" s="499"/>
    </row>
    <row r="7" spans="2:6" ht="18">
      <c r="B7" s="498" t="s">
        <v>46</v>
      </c>
      <c r="C7" s="498"/>
      <c r="D7" s="498"/>
      <c r="E7" s="498"/>
      <c r="F7" s="498"/>
    </row>
    <row r="8" spans="2:6" ht="18">
      <c r="B8" s="498" t="s">
        <v>94</v>
      </c>
      <c r="C8" s="498"/>
      <c r="D8" s="498"/>
      <c r="E8" s="498"/>
      <c r="F8" s="498"/>
    </row>
    <row r="9" spans="2:5" ht="16.5" thickBot="1">
      <c r="B9" s="9"/>
      <c r="C9" s="9"/>
      <c r="D9" s="9"/>
      <c r="E9" s="9"/>
    </row>
    <row r="10" spans="1:6" ht="45.75" thickBot="1">
      <c r="A10" s="41" t="s">
        <v>2</v>
      </c>
      <c r="B10" s="37" t="s">
        <v>26</v>
      </c>
      <c r="C10" s="38" t="s">
        <v>47</v>
      </c>
      <c r="D10" s="39" t="s">
        <v>27</v>
      </c>
      <c r="E10" s="39" t="s">
        <v>371</v>
      </c>
      <c r="F10" s="40" t="s">
        <v>487</v>
      </c>
    </row>
    <row r="11" spans="1:6" ht="15">
      <c r="A11" s="50" t="s">
        <v>327</v>
      </c>
      <c r="B11" s="51" t="s">
        <v>28</v>
      </c>
      <c r="C11" s="46" t="s">
        <v>5</v>
      </c>
      <c r="D11" s="52"/>
      <c r="E11" s="53"/>
      <c r="F11" s="54"/>
    </row>
    <row r="12" spans="1:6" ht="12.75">
      <c r="A12" s="35" t="s">
        <v>328</v>
      </c>
      <c r="B12" s="12" t="s">
        <v>30</v>
      </c>
      <c r="C12" s="13" t="s">
        <v>5</v>
      </c>
      <c r="D12" s="14"/>
      <c r="E12" s="14"/>
      <c r="F12" s="42"/>
    </row>
    <row r="13" spans="1:6" ht="12.75">
      <c r="A13" s="35" t="s">
        <v>329</v>
      </c>
      <c r="B13" s="12" t="s">
        <v>31</v>
      </c>
      <c r="C13" s="13" t="s">
        <v>5</v>
      </c>
      <c r="D13" s="14"/>
      <c r="E13" s="14"/>
      <c r="F13" s="42"/>
    </row>
    <row r="14" spans="1:6" ht="25.5">
      <c r="A14" s="35" t="s">
        <v>330</v>
      </c>
      <c r="B14" s="12" t="s">
        <v>120</v>
      </c>
      <c r="C14" s="12" t="s">
        <v>8</v>
      </c>
      <c r="D14" s="14"/>
      <c r="E14" s="176">
        <v>387</v>
      </c>
      <c r="F14" s="42"/>
    </row>
    <row r="15" spans="1:6" ht="25.5">
      <c r="A15" s="35" t="s">
        <v>331</v>
      </c>
      <c r="B15" s="12" t="s">
        <v>119</v>
      </c>
      <c r="C15" s="12" t="s">
        <v>8</v>
      </c>
      <c r="D15" s="14"/>
      <c r="E15" s="176">
        <v>123</v>
      </c>
      <c r="F15" s="42"/>
    </row>
    <row r="16" spans="1:154" s="32" customFormat="1" ht="25.5">
      <c r="A16" s="35" t="s">
        <v>332</v>
      </c>
      <c r="B16" s="12" t="s">
        <v>321</v>
      </c>
      <c r="C16" s="12" t="s">
        <v>322</v>
      </c>
      <c r="D16" s="33"/>
      <c r="E16" s="177">
        <v>471</v>
      </c>
      <c r="F16" s="55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</row>
    <row r="17" spans="1:154" ht="12.75">
      <c r="A17" s="35" t="s">
        <v>333</v>
      </c>
      <c r="B17" s="12" t="s">
        <v>36</v>
      </c>
      <c r="C17" s="12" t="s">
        <v>8</v>
      </c>
      <c r="D17" s="33"/>
      <c r="E17" s="177"/>
      <c r="F17" s="55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</row>
    <row r="18" spans="1:6" ht="25.5">
      <c r="A18" s="35" t="s">
        <v>334</v>
      </c>
      <c r="B18" s="12" t="s">
        <v>37</v>
      </c>
      <c r="C18" s="12" t="s">
        <v>5</v>
      </c>
      <c r="D18" s="14"/>
      <c r="E18" s="176"/>
      <c r="F18" s="42"/>
    </row>
    <row r="19" spans="1:6" ht="12.75">
      <c r="A19" s="36" t="s">
        <v>335</v>
      </c>
      <c r="B19" s="12" t="s">
        <v>42</v>
      </c>
      <c r="C19" s="12" t="s">
        <v>8</v>
      </c>
      <c r="D19" s="14"/>
      <c r="E19" s="176"/>
      <c r="F19" s="42"/>
    </row>
    <row r="20" spans="1:6" ht="25.5">
      <c r="A20" s="35" t="s">
        <v>336</v>
      </c>
      <c r="B20" s="12" t="s">
        <v>324</v>
      </c>
      <c r="C20" s="12" t="s">
        <v>8</v>
      </c>
      <c r="D20" s="14"/>
      <c r="E20" s="176"/>
      <c r="F20" s="42"/>
    </row>
    <row r="21" spans="1:6" ht="25.5">
      <c r="A21" s="35" t="s">
        <v>337</v>
      </c>
      <c r="B21" s="48" t="s">
        <v>391</v>
      </c>
      <c r="C21" s="12" t="s">
        <v>51</v>
      </c>
      <c r="D21" s="14"/>
      <c r="E21" s="176">
        <v>1538</v>
      </c>
      <c r="F21" s="42"/>
    </row>
    <row r="22" spans="1:6" ht="12.75">
      <c r="A22" s="56"/>
      <c r="B22" s="12"/>
      <c r="C22" s="12"/>
      <c r="D22" s="14"/>
      <c r="E22" s="14"/>
      <c r="F22" s="42"/>
    </row>
    <row r="23" spans="1:6" ht="15.75" thickBot="1">
      <c r="A23" s="57"/>
      <c r="B23" s="500" t="s">
        <v>52</v>
      </c>
      <c r="C23" s="501"/>
      <c r="D23" s="502"/>
      <c r="E23" s="58"/>
      <c r="F23" s="45"/>
    </row>
    <row r="24" spans="2:6" ht="15">
      <c r="B24" s="17"/>
      <c r="C24" s="17"/>
      <c r="D24" s="17"/>
      <c r="E24" s="18"/>
      <c r="F24" s="2"/>
    </row>
    <row r="25" spans="2:6" ht="12.75">
      <c r="B25" s="504" t="s">
        <v>325</v>
      </c>
      <c r="C25" s="505"/>
      <c r="D25" s="505"/>
      <c r="E25" s="505"/>
      <c r="F25" s="505"/>
    </row>
    <row r="26" spans="2:6" ht="21.75" customHeight="1">
      <c r="B26" s="505"/>
      <c r="C26" s="505"/>
      <c r="D26" s="505"/>
      <c r="E26" s="505"/>
      <c r="F26" s="505"/>
    </row>
    <row r="27" spans="2:5" ht="15">
      <c r="B27" s="26"/>
      <c r="C27" s="26"/>
      <c r="D27" s="26"/>
      <c r="E27" s="2"/>
    </row>
    <row r="28" spans="2:4" ht="13.5" thickBot="1">
      <c r="B28" s="61" t="s">
        <v>372</v>
      </c>
      <c r="C28" s="62" t="s">
        <v>117</v>
      </c>
      <c r="D28" s="59"/>
    </row>
    <row r="29" spans="2:4" ht="13.5" thickBot="1">
      <c r="B29" s="61"/>
      <c r="C29" s="62"/>
      <c r="D29" s="59"/>
    </row>
    <row r="30" spans="2:8" ht="22.5" customHeight="1" thickBot="1">
      <c r="B30" s="503" t="s">
        <v>373</v>
      </c>
      <c r="C30" s="503"/>
      <c r="D30" s="60"/>
      <c r="F30" s="3"/>
      <c r="G30" s="3"/>
      <c r="H30" s="3"/>
    </row>
    <row r="31" spans="2:8" ht="22.5" customHeight="1" thickBot="1">
      <c r="B31" s="63"/>
      <c r="C31" s="63"/>
      <c r="D31" s="60"/>
      <c r="F31" s="3"/>
      <c r="G31" s="3"/>
      <c r="H31" s="3"/>
    </row>
    <row r="32" spans="2:4" ht="29.25" customHeight="1" thickBot="1">
      <c r="B32" s="63" t="s">
        <v>374</v>
      </c>
      <c r="C32" s="64"/>
      <c r="D32" s="60"/>
    </row>
    <row r="33" spans="2:3" ht="26.25" customHeight="1">
      <c r="B33" s="8"/>
      <c r="C33" s="1"/>
    </row>
    <row r="34" spans="2:8" ht="12.75">
      <c r="B34" s="497"/>
      <c r="C34" s="497"/>
      <c r="D34" s="3"/>
      <c r="E34" s="3"/>
      <c r="F34" s="3"/>
      <c r="G34" s="3"/>
      <c r="H34" s="3"/>
    </row>
  </sheetData>
  <sheetProtection/>
  <mergeCells count="10">
    <mergeCell ref="B34:C34"/>
    <mergeCell ref="B1:F1"/>
    <mergeCell ref="B5:F5"/>
    <mergeCell ref="B6:F6"/>
    <mergeCell ref="B7:F7"/>
    <mergeCell ref="B8:F8"/>
    <mergeCell ref="B2:F2"/>
    <mergeCell ref="B23:D23"/>
    <mergeCell ref="B30:C30"/>
    <mergeCell ref="B25:F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8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6.125" style="8" customWidth="1"/>
    <col min="2" max="2" width="45.125" style="19" customWidth="1"/>
    <col min="4" max="4" width="13.00390625" style="0" customWidth="1"/>
    <col min="5" max="5" width="8.375" style="0" customWidth="1"/>
    <col min="6" max="6" width="13.625" style="0" customWidth="1"/>
    <col min="7" max="7" width="12.75390625" style="0" customWidth="1"/>
    <col min="8" max="8" width="13.625" style="0" customWidth="1"/>
    <col min="9" max="9" width="16.625" style="0" hidden="1" customWidth="1"/>
    <col min="10" max="10" width="19.125" style="0" hidden="1" customWidth="1"/>
    <col min="11" max="11" width="12.25390625" style="0" customWidth="1"/>
    <col min="12" max="12" width="13.125" style="0" customWidth="1"/>
    <col min="15" max="15" width="11.75390625" style="0" bestFit="1" customWidth="1"/>
  </cols>
  <sheetData>
    <row r="1" spans="1:12" ht="15.75">
      <c r="A1" s="527"/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</row>
    <row r="2" spans="1:12" ht="15.75" customHeight="1">
      <c r="A2" s="527" t="s">
        <v>668</v>
      </c>
      <c r="B2" s="527"/>
      <c r="C2" s="527"/>
      <c r="D2" s="527"/>
      <c r="E2" s="527"/>
      <c r="F2" s="527"/>
      <c r="G2" s="245"/>
      <c r="H2" s="245"/>
      <c r="I2" s="245"/>
      <c r="J2" s="245"/>
      <c r="K2" s="245"/>
      <c r="L2" s="245"/>
    </row>
    <row r="3" spans="1:12" ht="20.25" customHeight="1" thickBot="1">
      <c r="A3" s="528" t="s">
        <v>669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</row>
    <row r="4" spans="1:12" ht="21.75" customHeight="1" thickBot="1">
      <c r="A4" s="233" t="s">
        <v>556</v>
      </c>
      <c r="B4" s="234" t="s">
        <v>557</v>
      </c>
      <c r="C4" s="235" t="s">
        <v>558</v>
      </c>
      <c r="D4" s="234" t="s">
        <v>559</v>
      </c>
      <c r="E4" s="234" t="s">
        <v>560</v>
      </c>
      <c r="F4" s="234" t="s">
        <v>561</v>
      </c>
      <c r="G4" s="523" t="s">
        <v>631</v>
      </c>
      <c r="H4" s="529"/>
      <c r="I4" s="529"/>
      <c r="J4" s="524"/>
      <c r="K4" s="283" t="s">
        <v>661</v>
      </c>
      <c r="L4" s="284"/>
    </row>
    <row r="5" spans="1:12" ht="15.75" customHeight="1" thickBot="1">
      <c r="A5" s="236" t="s">
        <v>562</v>
      </c>
      <c r="B5" s="237"/>
      <c r="C5" s="238" t="s">
        <v>563</v>
      </c>
      <c r="D5" s="239" t="s">
        <v>564</v>
      </c>
      <c r="E5" s="239" t="s">
        <v>565</v>
      </c>
      <c r="F5" s="277" t="s">
        <v>62</v>
      </c>
      <c r="G5" s="523"/>
      <c r="H5" s="524"/>
      <c r="I5" s="523" t="s">
        <v>632</v>
      </c>
      <c r="J5" s="524"/>
      <c r="K5" s="520"/>
      <c r="L5" s="521"/>
    </row>
    <row r="6" spans="1:12" ht="9" customHeight="1" thickBot="1">
      <c r="A6" s="285" t="s">
        <v>196</v>
      </c>
      <c r="B6" s="279" t="s">
        <v>199</v>
      </c>
      <c r="C6" s="279" t="s">
        <v>200</v>
      </c>
      <c r="D6" s="280" t="s">
        <v>201</v>
      </c>
      <c r="E6" s="281" t="s">
        <v>202</v>
      </c>
      <c r="F6" s="282" t="s">
        <v>203</v>
      </c>
      <c r="G6" s="530">
        <v>8</v>
      </c>
      <c r="H6" s="531"/>
      <c r="I6" s="518">
        <v>9</v>
      </c>
      <c r="J6" s="519"/>
      <c r="K6" s="518">
        <v>10</v>
      </c>
      <c r="L6" s="522"/>
    </row>
    <row r="7" spans="1:12" ht="18" customHeight="1" thickBot="1">
      <c r="A7" s="286"/>
      <c r="B7" s="482" t="s">
        <v>582</v>
      </c>
      <c r="C7" s="482"/>
      <c r="D7" s="482"/>
      <c r="E7" s="482"/>
      <c r="F7" s="483"/>
      <c r="G7" s="307"/>
      <c r="H7" s="308"/>
      <c r="I7" s="293"/>
      <c r="J7" s="294"/>
      <c r="K7" s="293"/>
      <c r="L7" s="294"/>
    </row>
    <row r="8" spans="1:12" ht="18.75" customHeight="1">
      <c r="A8" s="251">
        <v>1</v>
      </c>
      <c r="B8" s="296" t="s">
        <v>583</v>
      </c>
      <c r="C8" s="278" t="s">
        <v>12</v>
      </c>
      <c r="D8" s="252">
        <v>28405</v>
      </c>
      <c r="E8" s="253">
        <v>0.35</v>
      </c>
      <c r="F8" s="297">
        <f>D8*E8</f>
        <v>9941.75</v>
      </c>
      <c r="G8" s="307"/>
      <c r="H8" s="308"/>
      <c r="I8" s="293"/>
      <c r="J8" s="294"/>
      <c r="K8" s="293"/>
      <c r="L8" s="294"/>
    </row>
    <row r="9" spans="1:12" ht="16.5" customHeight="1">
      <c r="A9" s="251">
        <v>2</v>
      </c>
      <c r="B9" s="333" t="s">
        <v>584</v>
      </c>
      <c r="C9" s="278" t="s">
        <v>5</v>
      </c>
      <c r="D9" s="252">
        <v>134</v>
      </c>
      <c r="E9" s="253">
        <v>144</v>
      </c>
      <c r="F9" s="334">
        <f>E9*D9</f>
        <v>19296</v>
      </c>
      <c r="G9" s="307"/>
      <c r="H9" s="308"/>
      <c r="I9" s="293"/>
      <c r="J9" s="294"/>
      <c r="K9" s="293"/>
      <c r="L9" s="294"/>
    </row>
    <row r="10" spans="1:12" ht="15.75" customHeight="1" thickBot="1">
      <c r="A10" s="251"/>
      <c r="B10" s="247" t="s">
        <v>566</v>
      </c>
      <c r="C10" s="248"/>
      <c r="D10" s="249"/>
      <c r="E10" s="250"/>
      <c r="F10" s="289">
        <v>29237.75</v>
      </c>
      <c r="G10" s="307"/>
      <c r="H10" s="308"/>
      <c r="I10" s="293"/>
      <c r="J10" s="365">
        <f>F10</f>
        <v>29237.75</v>
      </c>
      <c r="K10" s="293"/>
      <c r="L10" s="294"/>
    </row>
    <row r="11" spans="1:12" ht="14.25" customHeight="1" thickBot="1">
      <c r="A11" s="286"/>
      <c r="B11" s="482" t="s">
        <v>585</v>
      </c>
      <c r="C11" s="482"/>
      <c r="D11" s="482"/>
      <c r="E11" s="482"/>
      <c r="F11" s="483"/>
      <c r="G11" s="323"/>
      <c r="H11" s="324"/>
      <c r="I11" s="325"/>
      <c r="J11" s="326"/>
      <c r="K11" s="325"/>
      <c r="L11" s="327"/>
    </row>
    <row r="12" spans="1:12" ht="24.75" customHeight="1">
      <c r="A12" s="251">
        <v>1</v>
      </c>
      <c r="B12" s="296" t="s">
        <v>586</v>
      </c>
      <c r="C12" s="278" t="s">
        <v>580</v>
      </c>
      <c r="D12" s="252">
        <v>61126</v>
      </c>
      <c r="E12" s="253">
        <v>0.085</v>
      </c>
      <c r="F12" s="297">
        <f>D12*E12</f>
        <v>5195.71</v>
      </c>
      <c r="G12" s="293"/>
      <c r="H12" s="294"/>
      <c r="I12" s="305"/>
      <c r="J12" s="294"/>
      <c r="K12" s="293"/>
      <c r="L12" s="294"/>
    </row>
    <row r="13" spans="1:12" ht="15.75" customHeight="1">
      <c r="A13" s="251">
        <v>2</v>
      </c>
      <c r="B13" s="333" t="s">
        <v>587</v>
      </c>
      <c r="C13" s="278" t="s">
        <v>5</v>
      </c>
      <c r="D13" s="252">
        <v>147</v>
      </c>
      <c r="E13" s="253">
        <v>10.5</v>
      </c>
      <c r="F13" s="334">
        <f>E13*D13</f>
        <v>1543.5</v>
      </c>
      <c r="G13" s="293"/>
      <c r="H13" s="294"/>
      <c r="I13" s="293"/>
      <c r="J13" s="294"/>
      <c r="K13" s="293"/>
      <c r="L13" s="294"/>
    </row>
    <row r="14" spans="1:12" ht="17.25" customHeight="1" thickBot="1">
      <c r="A14" s="251"/>
      <c r="B14" s="247" t="s">
        <v>566</v>
      </c>
      <c r="C14" s="248"/>
      <c r="D14" s="249"/>
      <c r="E14" s="250"/>
      <c r="F14" s="289">
        <v>6739.21</v>
      </c>
      <c r="G14" s="532"/>
      <c r="H14" s="533"/>
      <c r="I14" s="293"/>
      <c r="J14" s="365">
        <f>F14</f>
        <v>6739.21</v>
      </c>
      <c r="K14" s="293"/>
      <c r="L14" s="294"/>
    </row>
    <row r="15" spans="1:12" ht="12.75" customHeight="1" thickBot="1">
      <c r="A15" s="286"/>
      <c r="B15" s="482" t="s">
        <v>554</v>
      </c>
      <c r="C15" s="482"/>
      <c r="D15" s="482"/>
      <c r="E15" s="482"/>
      <c r="F15" s="483"/>
      <c r="G15" s="329"/>
      <c r="H15" s="330"/>
      <c r="I15" s="293"/>
      <c r="J15" s="294"/>
      <c r="K15" s="293"/>
      <c r="L15" s="294"/>
    </row>
    <row r="16" spans="1:12" ht="15" customHeight="1">
      <c r="A16" s="246">
        <v>1</v>
      </c>
      <c r="B16" s="333" t="s">
        <v>577</v>
      </c>
      <c r="C16" s="278" t="s">
        <v>5</v>
      </c>
      <c r="D16" s="252">
        <v>134</v>
      </c>
      <c r="E16" s="253">
        <v>180</v>
      </c>
      <c r="F16" s="334">
        <f>E16*D16</f>
        <v>24120</v>
      </c>
      <c r="G16" s="484"/>
      <c r="H16" s="485"/>
      <c r="I16" s="484"/>
      <c r="J16" s="485"/>
      <c r="K16" s="287"/>
      <c r="L16" s="288"/>
    </row>
    <row r="17" spans="1:12" ht="15" customHeight="1" thickBot="1">
      <c r="A17" s="246"/>
      <c r="B17" s="247" t="s">
        <v>566</v>
      </c>
      <c r="C17" s="248"/>
      <c r="D17" s="249"/>
      <c r="E17" s="250"/>
      <c r="F17" s="289">
        <v>24120</v>
      </c>
      <c r="G17" s="525"/>
      <c r="H17" s="526"/>
      <c r="I17" s="480">
        <f>F17</f>
        <v>24120</v>
      </c>
      <c r="J17" s="485"/>
      <c r="K17" s="484"/>
      <c r="L17" s="485"/>
    </row>
    <row r="18" spans="1:12" ht="12.75" customHeight="1" thickBot="1">
      <c r="A18" s="286"/>
      <c r="B18" s="482" t="s">
        <v>555</v>
      </c>
      <c r="C18" s="482"/>
      <c r="D18" s="482"/>
      <c r="E18" s="482"/>
      <c r="F18" s="482"/>
      <c r="G18" s="484"/>
      <c r="H18" s="485"/>
      <c r="I18" s="484"/>
      <c r="J18" s="485"/>
      <c r="K18" s="484"/>
      <c r="L18" s="485"/>
    </row>
    <row r="19" spans="1:12" ht="16.5" customHeight="1" hidden="1" thickBot="1">
      <c r="A19" s="298"/>
      <c r="B19" s="299"/>
      <c r="C19" s="300"/>
      <c r="D19" s="300"/>
      <c r="E19" s="303"/>
      <c r="F19" s="263"/>
      <c r="G19" s="287"/>
      <c r="H19" s="288"/>
      <c r="I19" s="484"/>
      <c r="J19" s="485"/>
      <c r="K19" s="484"/>
      <c r="L19" s="485"/>
    </row>
    <row r="20" spans="1:12" ht="32.25" customHeight="1">
      <c r="A20" s="255">
        <v>1</v>
      </c>
      <c r="B20" s="309" t="s">
        <v>588</v>
      </c>
      <c r="C20" s="278" t="s">
        <v>5</v>
      </c>
      <c r="D20" s="252">
        <v>145</v>
      </c>
      <c r="E20" s="306">
        <v>70</v>
      </c>
      <c r="F20" s="302">
        <f>E20*D20</f>
        <v>10150</v>
      </c>
      <c r="G20" s="307"/>
      <c r="H20" s="308"/>
      <c r="I20" s="293"/>
      <c r="J20" s="365">
        <f>F20</f>
        <v>10150</v>
      </c>
      <c r="K20" s="293"/>
      <c r="L20" s="294"/>
    </row>
    <row r="21" spans="1:12" ht="19.5" customHeight="1">
      <c r="A21" s="255">
        <v>2</v>
      </c>
      <c r="B21" s="309" t="s">
        <v>578</v>
      </c>
      <c r="C21" s="278" t="s">
        <v>5</v>
      </c>
      <c r="D21" s="252">
        <v>1002</v>
      </c>
      <c r="E21" s="306">
        <v>0.3</v>
      </c>
      <c r="F21" s="302">
        <f>E21*D21</f>
        <v>300.59999999999997</v>
      </c>
      <c r="G21" s="307"/>
      <c r="H21" s="366">
        <f>F21</f>
        <v>300.59999999999997</v>
      </c>
      <c r="I21" s="293"/>
      <c r="J21" s="294"/>
      <c r="K21" s="293"/>
      <c r="L21" s="294"/>
    </row>
    <row r="22" spans="1:12" ht="19.5" customHeight="1">
      <c r="A22" s="255">
        <v>3</v>
      </c>
      <c r="B22" s="309" t="s">
        <v>589</v>
      </c>
      <c r="C22" s="278" t="s">
        <v>5</v>
      </c>
      <c r="D22" s="252">
        <v>215</v>
      </c>
      <c r="E22" s="306">
        <v>3.25</v>
      </c>
      <c r="F22" s="302">
        <f>E22*D22</f>
        <v>698.75</v>
      </c>
      <c r="G22" s="307"/>
      <c r="H22" s="366">
        <f>F22</f>
        <v>698.75</v>
      </c>
      <c r="I22" s="293"/>
      <c r="J22" s="294"/>
      <c r="K22" s="293"/>
      <c r="L22" s="294"/>
    </row>
    <row r="23" spans="1:12" ht="19.5" customHeight="1">
      <c r="A23" s="440">
        <v>4</v>
      </c>
      <c r="B23" s="349" t="s">
        <v>581</v>
      </c>
      <c r="C23" s="337" t="s">
        <v>5</v>
      </c>
      <c r="D23" s="310">
        <v>77</v>
      </c>
      <c r="E23" s="303">
        <v>8.2</v>
      </c>
      <c r="F23" s="463">
        <f>E23*D23</f>
        <v>631.4</v>
      </c>
      <c r="G23" s="307"/>
      <c r="H23" s="366">
        <f>F23</f>
        <v>631.4</v>
      </c>
      <c r="I23" s="293"/>
      <c r="J23" s="294"/>
      <c r="K23" s="293"/>
      <c r="L23" s="294"/>
    </row>
    <row r="24" spans="1:12" ht="13.5" customHeight="1">
      <c r="A24" s="468"/>
      <c r="B24" s="313" t="s">
        <v>566</v>
      </c>
      <c r="C24" s="248"/>
      <c r="D24" s="249"/>
      <c r="E24" s="328"/>
      <c r="F24" s="469">
        <v>11780.75</v>
      </c>
      <c r="G24" s="464"/>
      <c r="H24" s="366"/>
      <c r="I24" s="293"/>
      <c r="J24" s="294"/>
      <c r="K24" s="293"/>
      <c r="L24" s="294"/>
    </row>
    <row r="25" spans="1:12" ht="19.5" customHeight="1">
      <c r="A25" s="251"/>
      <c r="B25" s="465" t="s">
        <v>633</v>
      </c>
      <c r="C25" s="278"/>
      <c r="D25" s="252"/>
      <c r="E25" s="466"/>
      <c r="F25" s="467"/>
      <c r="G25" s="307"/>
      <c r="H25" s="366"/>
      <c r="I25" s="293"/>
      <c r="J25" s="294"/>
      <c r="K25" s="293"/>
      <c r="L25" s="294"/>
    </row>
    <row r="26" spans="1:12" ht="19.5" customHeight="1" thickBot="1">
      <c r="A26" s="256">
        <v>5</v>
      </c>
      <c r="B26" s="441" t="s">
        <v>127</v>
      </c>
      <c r="C26" s="442" t="s">
        <v>659</v>
      </c>
      <c r="D26" s="443">
        <v>260</v>
      </c>
      <c r="E26" s="444">
        <v>5</v>
      </c>
      <c r="F26" s="445">
        <f>E26*D26</f>
        <v>1300</v>
      </c>
      <c r="G26" s="307"/>
      <c r="H26" s="366"/>
      <c r="I26" s="293"/>
      <c r="J26" s="294"/>
      <c r="K26" s="377" t="s">
        <v>635</v>
      </c>
      <c r="L26" s="446"/>
    </row>
    <row r="27" spans="1:12" ht="14.25" customHeight="1" thickBot="1">
      <c r="A27" s="286"/>
      <c r="B27" s="482" t="s">
        <v>567</v>
      </c>
      <c r="C27" s="482"/>
      <c r="D27" s="482"/>
      <c r="E27" s="482"/>
      <c r="F27" s="483"/>
      <c r="G27" s="293"/>
      <c r="H27" s="294"/>
      <c r="I27" s="293"/>
      <c r="J27" s="294"/>
      <c r="K27" s="293"/>
      <c r="L27" s="294"/>
    </row>
    <row r="28" spans="1:12" ht="15.75">
      <c r="A28" s="350">
        <v>1</v>
      </c>
      <c r="B28" s="351" t="s">
        <v>590</v>
      </c>
      <c r="C28" s="352" t="s">
        <v>8</v>
      </c>
      <c r="D28" s="353">
        <v>132</v>
      </c>
      <c r="E28" s="354">
        <v>50</v>
      </c>
      <c r="F28" s="355">
        <f>E28*D28</f>
        <v>6600</v>
      </c>
      <c r="G28" s="293"/>
      <c r="H28" s="294"/>
      <c r="I28" s="293"/>
      <c r="J28" s="365">
        <f>F28</f>
        <v>6600</v>
      </c>
      <c r="K28" s="293"/>
      <c r="L28" s="294"/>
    </row>
    <row r="29" spans="1:12" ht="16.5" thickBot="1">
      <c r="A29" s="336">
        <v>2</v>
      </c>
      <c r="B29" s="349" t="s">
        <v>112</v>
      </c>
      <c r="C29" s="337" t="s">
        <v>8</v>
      </c>
      <c r="D29" s="310">
        <v>802</v>
      </c>
      <c r="E29" s="312">
        <v>2</v>
      </c>
      <c r="F29" s="338">
        <f>E29*D29</f>
        <v>1604</v>
      </c>
      <c r="G29" s="331"/>
      <c r="H29" s="367">
        <f>F29</f>
        <v>1604</v>
      </c>
      <c r="I29" s="293"/>
      <c r="J29" s="294"/>
      <c r="K29" s="293"/>
      <c r="L29" s="294"/>
    </row>
    <row r="30" spans="1:12" ht="16.5" thickBot="1">
      <c r="A30" s="339"/>
      <c r="B30" s="340" t="s">
        <v>566</v>
      </c>
      <c r="C30" s="268"/>
      <c r="D30" s="269"/>
      <c r="E30" s="270"/>
      <c r="F30" s="341">
        <v>8204</v>
      </c>
      <c r="G30" s="331"/>
      <c r="H30" s="367"/>
      <c r="I30" s="293"/>
      <c r="J30" s="294"/>
      <c r="K30" s="293"/>
      <c r="L30" s="294"/>
    </row>
    <row r="31" spans="1:12" ht="15.75">
      <c r="A31" s="350"/>
      <c r="B31" s="375" t="s">
        <v>633</v>
      </c>
      <c r="C31" s="352"/>
      <c r="D31" s="353"/>
      <c r="E31" s="354"/>
      <c r="F31" s="374"/>
      <c r="G31" s="331"/>
      <c r="H31" s="367"/>
      <c r="I31" s="293"/>
      <c r="J31" s="294"/>
      <c r="K31" s="293"/>
      <c r="L31" s="294"/>
    </row>
    <row r="32" spans="1:12" ht="18" customHeight="1">
      <c r="A32" s="246">
        <v>3</v>
      </c>
      <c r="B32" s="380" t="s">
        <v>634</v>
      </c>
      <c r="C32" s="381" t="s">
        <v>8</v>
      </c>
      <c r="D32" s="382">
        <v>259</v>
      </c>
      <c r="E32" s="383">
        <v>2</v>
      </c>
      <c r="F32" s="384">
        <f>E32*D32</f>
        <v>518</v>
      </c>
      <c r="G32" s="331"/>
      <c r="H32" s="367"/>
      <c r="I32" s="293"/>
      <c r="J32" s="294"/>
      <c r="K32" s="377" t="s">
        <v>635</v>
      </c>
      <c r="L32" s="378"/>
    </row>
    <row r="33" spans="1:12" ht="18" customHeight="1">
      <c r="A33" s="246">
        <v>4</v>
      </c>
      <c r="B33" s="380" t="s">
        <v>653</v>
      </c>
      <c r="C33" s="381" t="s">
        <v>8</v>
      </c>
      <c r="D33" s="382">
        <v>243</v>
      </c>
      <c r="E33" s="383">
        <v>1</v>
      </c>
      <c r="F33" s="384">
        <v>243</v>
      </c>
      <c r="G33" s="331"/>
      <c r="H33" s="367"/>
      <c r="I33" s="293"/>
      <c r="J33" s="294"/>
      <c r="K33" s="377" t="s">
        <v>635</v>
      </c>
      <c r="L33" s="378"/>
    </row>
    <row r="34" spans="1:12" ht="19.5" customHeight="1">
      <c r="A34" s="246">
        <v>5</v>
      </c>
      <c r="B34" s="380" t="s">
        <v>636</v>
      </c>
      <c r="C34" s="381" t="s">
        <v>8</v>
      </c>
      <c r="D34" s="382">
        <v>547</v>
      </c>
      <c r="E34" s="383">
        <v>1</v>
      </c>
      <c r="F34" s="384">
        <v>547</v>
      </c>
      <c r="G34" s="331"/>
      <c r="H34" s="367"/>
      <c r="I34" s="293"/>
      <c r="J34" s="294"/>
      <c r="K34" s="377" t="s">
        <v>635</v>
      </c>
      <c r="L34" s="378"/>
    </row>
    <row r="35" spans="1:12" ht="16.5" thickBot="1">
      <c r="A35" s="373">
        <v>6</v>
      </c>
      <c r="B35" s="385" t="s">
        <v>70</v>
      </c>
      <c r="C35" s="386" t="s">
        <v>8</v>
      </c>
      <c r="D35" s="387">
        <v>1266</v>
      </c>
      <c r="E35" s="388">
        <v>1</v>
      </c>
      <c r="F35" s="389">
        <v>1266</v>
      </c>
      <c r="G35" s="331"/>
      <c r="H35" s="332"/>
      <c r="I35" s="293"/>
      <c r="J35" s="294"/>
      <c r="K35" s="377" t="s">
        <v>635</v>
      </c>
      <c r="L35" s="379"/>
    </row>
    <row r="36" spans="1:12" ht="16.5" thickBot="1">
      <c r="A36" s="286"/>
      <c r="B36" s="482" t="s">
        <v>579</v>
      </c>
      <c r="C36" s="482"/>
      <c r="D36" s="482"/>
      <c r="E36" s="482"/>
      <c r="F36" s="483"/>
      <c r="G36" s="331"/>
      <c r="H36" s="332"/>
      <c r="I36" s="293"/>
      <c r="J36" s="294"/>
      <c r="K36" s="293"/>
      <c r="L36" s="376"/>
    </row>
    <row r="37" spans="1:12" ht="15.75">
      <c r="A37" s="251">
        <v>1</v>
      </c>
      <c r="B37" s="335" t="s">
        <v>591</v>
      </c>
      <c r="C37" s="278" t="s">
        <v>7</v>
      </c>
      <c r="D37" s="252">
        <v>586</v>
      </c>
      <c r="E37" s="253">
        <v>10</v>
      </c>
      <c r="F37" s="297">
        <f>E37*D37</f>
        <v>5860</v>
      </c>
      <c r="G37" s="331"/>
      <c r="H37" s="332"/>
      <c r="I37" s="293"/>
      <c r="J37" s="365">
        <f>F37</f>
        <v>5860</v>
      </c>
      <c r="K37" s="293"/>
      <c r="L37" s="376"/>
    </row>
    <row r="38" spans="1:12" ht="16.5" thickBot="1">
      <c r="A38" s="336"/>
      <c r="B38" s="335" t="s">
        <v>592</v>
      </c>
      <c r="C38" s="337"/>
      <c r="D38" s="310"/>
      <c r="E38" s="312"/>
      <c r="F38" s="348">
        <v>5860</v>
      </c>
      <c r="G38" s="331"/>
      <c r="H38" s="332"/>
      <c r="I38" s="293"/>
      <c r="J38" s="294"/>
      <c r="K38" s="293"/>
      <c r="L38" s="376"/>
    </row>
    <row r="39" spans="1:12" ht="16.5" thickBot="1">
      <c r="A39" s="510" t="s">
        <v>593</v>
      </c>
      <c r="B39" s="482"/>
      <c r="C39" s="482"/>
      <c r="D39" s="482"/>
      <c r="E39" s="482"/>
      <c r="F39" s="483"/>
      <c r="G39" s="331"/>
      <c r="H39" s="332"/>
      <c r="I39" s="293"/>
      <c r="J39" s="294"/>
      <c r="K39" s="293"/>
      <c r="L39" s="376"/>
    </row>
    <row r="40" spans="1:12" ht="15.75">
      <c r="A40" s="255">
        <v>1</v>
      </c>
      <c r="B40" s="314" t="s">
        <v>594</v>
      </c>
      <c r="C40" s="278" t="s">
        <v>5</v>
      </c>
      <c r="D40" s="252">
        <v>55</v>
      </c>
      <c r="E40" s="261">
        <v>12</v>
      </c>
      <c r="F40" s="262">
        <f aca="true" t="shared" si="0" ref="F40:F45">E40*D40</f>
        <v>660</v>
      </c>
      <c r="G40" s="331"/>
      <c r="H40" s="332"/>
      <c r="I40" s="293"/>
      <c r="J40" s="365">
        <f>F40</f>
        <v>660</v>
      </c>
      <c r="K40" s="293"/>
      <c r="L40" s="376"/>
    </row>
    <row r="41" spans="1:12" ht="15.75">
      <c r="A41" s="255">
        <v>2</v>
      </c>
      <c r="B41" s="390" t="s">
        <v>595</v>
      </c>
      <c r="C41" s="278" t="s">
        <v>5</v>
      </c>
      <c r="D41" s="252">
        <v>55</v>
      </c>
      <c r="E41" s="261">
        <v>5</v>
      </c>
      <c r="F41" s="262">
        <f t="shared" si="0"/>
        <v>275</v>
      </c>
      <c r="G41" s="331"/>
      <c r="H41" s="332"/>
      <c r="I41" s="293"/>
      <c r="J41" s="365">
        <f>F41</f>
        <v>275</v>
      </c>
      <c r="K41" s="293"/>
      <c r="L41" s="376"/>
    </row>
    <row r="42" spans="1:12" ht="15.75">
      <c r="A42" s="256">
        <v>3</v>
      </c>
      <c r="B42" s="247" t="s">
        <v>596</v>
      </c>
      <c r="C42" s="278" t="s">
        <v>5</v>
      </c>
      <c r="D42" s="249">
        <v>55</v>
      </c>
      <c r="E42" s="261">
        <v>18</v>
      </c>
      <c r="F42" s="262">
        <f t="shared" si="0"/>
        <v>990</v>
      </c>
      <c r="G42" s="331"/>
      <c r="H42" s="332"/>
      <c r="I42" s="293"/>
      <c r="J42" s="365">
        <f>F42</f>
        <v>990</v>
      </c>
      <c r="K42" s="293"/>
      <c r="L42" s="376"/>
    </row>
    <row r="43" spans="1:12" ht="15.75">
      <c r="A43" s="256">
        <v>4</v>
      </c>
      <c r="B43" s="247" t="s">
        <v>597</v>
      </c>
      <c r="C43" s="278" t="s">
        <v>5</v>
      </c>
      <c r="D43" s="249">
        <v>1002</v>
      </c>
      <c r="E43" s="261">
        <v>2</v>
      </c>
      <c r="F43" s="262">
        <f t="shared" si="0"/>
        <v>2004</v>
      </c>
      <c r="G43" s="331"/>
      <c r="H43" s="367">
        <f>F43</f>
        <v>2004</v>
      </c>
      <c r="I43" s="293"/>
      <c r="J43" s="294"/>
      <c r="K43" s="293"/>
      <c r="L43" s="376"/>
    </row>
    <row r="44" spans="1:12" ht="15.75">
      <c r="A44" s="256">
        <v>5</v>
      </c>
      <c r="B44" s="247" t="s">
        <v>599</v>
      </c>
      <c r="C44" s="278" t="s">
        <v>5</v>
      </c>
      <c r="D44" s="249">
        <v>163</v>
      </c>
      <c r="E44" s="261">
        <v>15</v>
      </c>
      <c r="F44" s="262">
        <f t="shared" si="0"/>
        <v>2445</v>
      </c>
      <c r="G44" s="331"/>
      <c r="H44" s="367">
        <f>F44</f>
        <v>2445</v>
      </c>
      <c r="I44" s="293"/>
      <c r="J44" s="294"/>
      <c r="K44" s="293"/>
      <c r="L44" s="376"/>
    </row>
    <row r="45" spans="1:12" ht="15.75">
      <c r="A45" s="256">
        <v>6</v>
      </c>
      <c r="B45" s="247" t="s">
        <v>598</v>
      </c>
      <c r="C45" s="278" t="s">
        <v>5</v>
      </c>
      <c r="D45" s="249">
        <v>132</v>
      </c>
      <c r="E45" s="261">
        <v>6</v>
      </c>
      <c r="F45" s="262">
        <f t="shared" si="0"/>
        <v>792</v>
      </c>
      <c r="G45" s="331"/>
      <c r="H45" s="367">
        <f>F45</f>
        <v>792</v>
      </c>
      <c r="I45" s="293"/>
      <c r="J45" s="294"/>
      <c r="K45" s="293"/>
      <c r="L45" s="376"/>
    </row>
    <row r="46" spans="1:12" ht="16.5" thickBot="1">
      <c r="A46" s="256"/>
      <c r="B46" s="296" t="s">
        <v>566</v>
      </c>
      <c r="C46" s="316"/>
      <c r="D46" s="249"/>
      <c r="E46" s="261"/>
      <c r="F46" s="356">
        <v>7166</v>
      </c>
      <c r="G46" s="331"/>
      <c r="H46" s="332"/>
      <c r="I46" s="293"/>
      <c r="J46" s="294"/>
      <c r="K46" s="293"/>
      <c r="L46" s="376"/>
    </row>
    <row r="47" spans="1:12" ht="17.25" customHeight="1" thickBot="1">
      <c r="A47" s="510" t="s">
        <v>109</v>
      </c>
      <c r="B47" s="482"/>
      <c r="C47" s="482"/>
      <c r="D47" s="482"/>
      <c r="E47" s="482"/>
      <c r="F47" s="483"/>
      <c r="G47" s="484"/>
      <c r="H47" s="485"/>
      <c r="I47" s="484"/>
      <c r="J47" s="485"/>
      <c r="K47" s="293"/>
      <c r="L47" s="376"/>
    </row>
    <row r="48" spans="1:12" ht="16.5" thickBot="1">
      <c r="A48" s="318"/>
      <c r="B48" s="315" t="s">
        <v>569</v>
      </c>
      <c r="C48" s="317"/>
      <c r="D48" s="269"/>
      <c r="E48" s="311"/>
      <c r="F48" s="362"/>
      <c r="G48" s="295"/>
      <c r="H48" s="294"/>
      <c r="I48" s="293"/>
      <c r="J48" s="294"/>
      <c r="K48" s="293"/>
      <c r="L48" s="294"/>
    </row>
    <row r="49" spans="1:12" ht="15.75">
      <c r="A49" s="255">
        <v>1</v>
      </c>
      <c r="B49" s="333" t="s">
        <v>573</v>
      </c>
      <c r="C49" s="359" t="s">
        <v>8</v>
      </c>
      <c r="D49" s="252">
        <v>7768</v>
      </c>
      <c r="E49" s="360">
        <v>12</v>
      </c>
      <c r="F49" s="361">
        <f aca="true" t="shared" si="1" ref="F49:F54">E49*D49</f>
        <v>93216</v>
      </c>
      <c r="G49" s="293"/>
      <c r="H49" s="294"/>
      <c r="I49" s="293"/>
      <c r="J49" s="365">
        <f>F49</f>
        <v>93216</v>
      </c>
      <c r="K49" s="293"/>
      <c r="L49" s="436"/>
    </row>
    <row r="50" spans="1:12" ht="15.75">
      <c r="A50" s="255">
        <v>2</v>
      </c>
      <c r="B50" s="247" t="s">
        <v>602</v>
      </c>
      <c r="C50" s="316" t="s">
        <v>8</v>
      </c>
      <c r="D50" s="252">
        <v>910</v>
      </c>
      <c r="E50" s="261">
        <v>3</v>
      </c>
      <c r="F50" s="262">
        <f t="shared" si="1"/>
        <v>2730</v>
      </c>
      <c r="G50" s="293"/>
      <c r="H50" s="294"/>
      <c r="I50" s="293"/>
      <c r="J50" s="365">
        <f>F50</f>
        <v>2730</v>
      </c>
      <c r="K50" s="293"/>
      <c r="L50" s="294"/>
    </row>
    <row r="51" spans="1:12" ht="28.5">
      <c r="A51" s="255">
        <v>3</v>
      </c>
      <c r="B51" s="247" t="s">
        <v>600</v>
      </c>
      <c r="C51" s="316" t="s">
        <v>8</v>
      </c>
      <c r="D51" s="252">
        <v>362</v>
      </c>
      <c r="E51" s="261">
        <v>15</v>
      </c>
      <c r="F51" s="262">
        <f t="shared" si="1"/>
        <v>5430</v>
      </c>
      <c r="G51" s="293"/>
      <c r="H51" s="294"/>
      <c r="I51" s="293"/>
      <c r="J51" s="365">
        <f>F51</f>
        <v>5430</v>
      </c>
      <c r="K51" s="437" t="s">
        <v>663</v>
      </c>
      <c r="L51" s="376"/>
    </row>
    <row r="52" spans="1:12" ht="15.75">
      <c r="A52" s="255">
        <v>4</v>
      </c>
      <c r="B52" s="247" t="s">
        <v>601</v>
      </c>
      <c r="C52" s="316" t="s">
        <v>8</v>
      </c>
      <c r="D52" s="252">
        <v>406</v>
      </c>
      <c r="E52" s="261">
        <v>10</v>
      </c>
      <c r="F52" s="262">
        <f t="shared" si="1"/>
        <v>4060</v>
      </c>
      <c r="G52" s="293"/>
      <c r="H52" s="294"/>
      <c r="I52" s="293"/>
      <c r="J52" s="365">
        <f>F52</f>
        <v>4060</v>
      </c>
      <c r="K52" s="293"/>
      <c r="L52" s="376"/>
    </row>
    <row r="53" spans="1:12" ht="28.5">
      <c r="A53" s="256">
        <v>5</v>
      </c>
      <c r="B53" s="247" t="s">
        <v>575</v>
      </c>
      <c r="C53" s="316" t="s">
        <v>8</v>
      </c>
      <c r="D53" s="249">
        <v>242</v>
      </c>
      <c r="E53" s="261">
        <v>42</v>
      </c>
      <c r="F53" s="262">
        <f t="shared" si="1"/>
        <v>10164</v>
      </c>
      <c r="G53" s="293">
        <v>20</v>
      </c>
      <c r="H53" s="294">
        <f>D53*G53</f>
        <v>4840</v>
      </c>
      <c r="I53" s="293"/>
      <c r="J53" s="294">
        <f>F53-H53</f>
        <v>5324</v>
      </c>
      <c r="K53" s="437" t="s">
        <v>654</v>
      </c>
      <c r="L53" s="423"/>
    </row>
    <row r="54" spans="1:12" ht="15.75">
      <c r="A54" s="256">
        <v>6</v>
      </c>
      <c r="B54" s="247" t="s">
        <v>568</v>
      </c>
      <c r="C54" s="316" t="s">
        <v>8</v>
      </c>
      <c r="D54" s="249">
        <v>2069</v>
      </c>
      <c r="E54" s="261">
        <v>1</v>
      </c>
      <c r="F54" s="262">
        <f t="shared" si="1"/>
        <v>2069</v>
      </c>
      <c r="G54" s="293"/>
      <c r="H54" s="365">
        <f>F54</f>
        <v>2069</v>
      </c>
      <c r="I54" s="293"/>
      <c r="J54" s="294"/>
      <c r="K54" s="293" t="s">
        <v>656</v>
      </c>
      <c r="L54" s="376"/>
    </row>
    <row r="55" spans="1:12" ht="15.75">
      <c r="A55" s="256"/>
      <c r="B55" s="247" t="s">
        <v>571</v>
      </c>
      <c r="C55" s="316"/>
      <c r="D55" s="249"/>
      <c r="E55" s="261"/>
      <c r="F55" s="262"/>
      <c r="G55" s="293"/>
      <c r="H55" s="294"/>
      <c r="I55" s="293"/>
      <c r="J55" s="294"/>
      <c r="K55" s="293"/>
      <c r="L55" s="376"/>
    </row>
    <row r="56" spans="1:12" ht="15.75">
      <c r="A56" s="256">
        <v>7</v>
      </c>
      <c r="B56" s="247" t="s">
        <v>600</v>
      </c>
      <c r="C56" s="316" t="s">
        <v>8</v>
      </c>
      <c r="D56" s="252">
        <v>362</v>
      </c>
      <c r="E56" s="261">
        <v>100</v>
      </c>
      <c r="F56" s="262">
        <f>E56*D56</f>
        <v>36200</v>
      </c>
      <c r="G56" s="293"/>
      <c r="H56" s="294"/>
      <c r="I56" s="293"/>
      <c r="J56" s="365">
        <f>F56</f>
        <v>36200</v>
      </c>
      <c r="K56" s="293"/>
      <c r="L56" s="376"/>
    </row>
    <row r="57" spans="1:12" ht="20.25" customHeight="1">
      <c r="A57" s="256">
        <v>8</v>
      </c>
      <c r="B57" s="247" t="s">
        <v>603</v>
      </c>
      <c r="C57" s="316" t="s">
        <v>7</v>
      </c>
      <c r="D57" s="249">
        <v>425</v>
      </c>
      <c r="E57" s="261">
        <v>100</v>
      </c>
      <c r="F57" s="262">
        <f>E57*D57</f>
        <v>42500</v>
      </c>
      <c r="G57" s="293"/>
      <c r="H57" s="294"/>
      <c r="I57" s="293"/>
      <c r="J57" s="365">
        <f>F57</f>
        <v>42500</v>
      </c>
      <c r="K57" s="293"/>
      <c r="L57" s="376"/>
    </row>
    <row r="58" spans="1:12" ht="15.75">
      <c r="A58" s="257">
        <v>9</v>
      </c>
      <c r="B58" s="247" t="s">
        <v>576</v>
      </c>
      <c r="C58" s="316"/>
      <c r="D58" s="249"/>
      <c r="E58" s="261"/>
      <c r="F58" s="262"/>
      <c r="G58" s="293"/>
      <c r="H58" s="294"/>
      <c r="I58" s="293"/>
      <c r="J58" s="365">
        <f>F58</f>
        <v>0</v>
      </c>
      <c r="K58" s="293"/>
      <c r="L58" s="376"/>
    </row>
    <row r="59" spans="1:12" ht="16.5" thickBot="1">
      <c r="A59" s="257">
        <v>10</v>
      </c>
      <c r="B59" s="247" t="s">
        <v>604</v>
      </c>
      <c r="C59" s="316" t="s">
        <v>12</v>
      </c>
      <c r="D59" s="342">
        <v>1032</v>
      </c>
      <c r="E59" s="261">
        <v>5</v>
      </c>
      <c r="F59" s="262">
        <f>D59*E59</f>
        <v>5160</v>
      </c>
      <c r="G59" s="293"/>
      <c r="H59" s="294"/>
      <c r="I59" s="293"/>
      <c r="J59" s="365">
        <f>F59</f>
        <v>5160</v>
      </c>
      <c r="K59" s="293"/>
      <c r="L59" s="376"/>
    </row>
    <row r="60" spans="1:12" ht="16.5" thickBot="1">
      <c r="A60" s="318"/>
      <c r="B60" s="315" t="s">
        <v>52</v>
      </c>
      <c r="C60" s="317"/>
      <c r="D60" s="269"/>
      <c r="E60" s="311"/>
      <c r="F60" s="320">
        <v>201529</v>
      </c>
      <c r="G60" s="293"/>
      <c r="H60" s="294"/>
      <c r="I60" s="293"/>
      <c r="J60" s="365"/>
      <c r="K60" s="293"/>
      <c r="L60" s="376"/>
    </row>
    <row r="61" spans="1:12" ht="15.75">
      <c r="A61" s="358"/>
      <c r="B61" s="375" t="s">
        <v>633</v>
      </c>
      <c r="C61" s="392"/>
      <c r="D61" s="355"/>
      <c r="E61" s="393"/>
      <c r="F61" s="394"/>
      <c r="G61" s="293"/>
      <c r="H61" s="294"/>
      <c r="I61" s="293"/>
      <c r="J61" s="365"/>
      <c r="K61" s="293"/>
      <c r="L61" s="376"/>
    </row>
    <row r="62" spans="1:12" ht="15.75">
      <c r="A62" s="255">
        <v>11</v>
      </c>
      <c r="B62" s="448" t="s">
        <v>666</v>
      </c>
      <c r="C62" s="449" t="s">
        <v>8</v>
      </c>
      <c r="D62" s="450">
        <v>206</v>
      </c>
      <c r="E62" s="451">
        <v>1</v>
      </c>
      <c r="F62" s="452">
        <v>206</v>
      </c>
      <c r="G62" s="293"/>
      <c r="H62" s="294"/>
      <c r="I62" s="293"/>
      <c r="J62" s="365"/>
      <c r="K62" s="377" t="s">
        <v>635</v>
      </c>
      <c r="L62" s="391"/>
    </row>
    <row r="63" spans="1:12" ht="16.5" customHeight="1">
      <c r="A63" s="256">
        <v>12</v>
      </c>
      <c r="B63" s="396" t="s">
        <v>637</v>
      </c>
      <c r="C63" s="397" t="s">
        <v>11</v>
      </c>
      <c r="D63" s="399">
        <v>1544</v>
      </c>
      <c r="E63" s="398">
        <v>3</v>
      </c>
      <c r="F63" s="399">
        <f>E63*D63</f>
        <v>4632</v>
      </c>
      <c r="G63" s="293"/>
      <c r="H63" s="294"/>
      <c r="I63" s="293"/>
      <c r="J63" s="365"/>
      <c r="K63" s="377" t="s">
        <v>635</v>
      </c>
      <c r="L63" s="379"/>
    </row>
    <row r="64" spans="1:12" ht="15.75">
      <c r="A64" s="256">
        <v>13</v>
      </c>
      <c r="B64" s="396" t="s">
        <v>638</v>
      </c>
      <c r="C64" s="397" t="s">
        <v>11</v>
      </c>
      <c r="D64" s="399">
        <v>147</v>
      </c>
      <c r="E64" s="398">
        <v>2</v>
      </c>
      <c r="F64" s="399">
        <f>E64*D64</f>
        <v>294</v>
      </c>
      <c r="G64" s="293"/>
      <c r="H64" s="294"/>
      <c r="I64" s="293"/>
      <c r="J64" s="365"/>
      <c r="K64" s="377" t="s">
        <v>635</v>
      </c>
      <c r="L64" s="379"/>
    </row>
    <row r="65" spans="1:12" ht="15.75">
      <c r="A65" s="256">
        <v>14</v>
      </c>
      <c r="B65" s="461" t="s">
        <v>179</v>
      </c>
      <c r="C65" s="397" t="s">
        <v>7</v>
      </c>
      <c r="D65" s="399">
        <v>256</v>
      </c>
      <c r="E65" s="462">
        <v>10</v>
      </c>
      <c r="F65" s="399">
        <f>E65*D65</f>
        <v>2560</v>
      </c>
      <c r="G65" s="293"/>
      <c r="H65" s="294"/>
      <c r="I65" s="293"/>
      <c r="J65" s="365"/>
      <c r="K65" s="377" t="s">
        <v>635</v>
      </c>
      <c r="L65" s="379"/>
    </row>
    <row r="66" spans="1:12" ht="16.5" thickBot="1">
      <c r="A66" s="395">
        <v>15</v>
      </c>
      <c r="B66" s="400" t="s">
        <v>639</v>
      </c>
      <c r="C66" s="401" t="s">
        <v>7</v>
      </c>
      <c r="D66" s="404">
        <v>95</v>
      </c>
      <c r="E66" s="403">
        <v>23</v>
      </c>
      <c r="F66" s="402">
        <f>E66*D66</f>
        <v>2185</v>
      </c>
      <c r="G66" s="484"/>
      <c r="H66" s="485"/>
      <c r="I66" s="484"/>
      <c r="J66" s="485"/>
      <c r="K66" s="377" t="s">
        <v>635</v>
      </c>
      <c r="L66" s="379"/>
    </row>
    <row r="67" spans="1:12" ht="16.5" thickBot="1">
      <c r="A67" s="510" t="s">
        <v>605</v>
      </c>
      <c r="B67" s="482"/>
      <c r="C67" s="482"/>
      <c r="D67" s="482"/>
      <c r="E67" s="482"/>
      <c r="F67" s="483"/>
      <c r="G67" s="293"/>
      <c r="H67" s="294"/>
      <c r="I67" s="293"/>
      <c r="J67" s="294"/>
      <c r="K67" s="293"/>
      <c r="L67" s="294"/>
    </row>
    <row r="68" spans="1:12" ht="15.75">
      <c r="A68" s="256">
        <v>1</v>
      </c>
      <c r="B68" s="247" t="s">
        <v>24</v>
      </c>
      <c r="C68" s="316" t="s">
        <v>8</v>
      </c>
      <c r="D68" s="249">
        <v>215</v>
      </c>
      <c r="E68" s="328">
        <v>2</v>
      </c>
      <c r="F68" s="347">
        <f>E68*D68</f>
        <v>430</v>
      </c>
      <c r="G68" s="293"/>
      <c r="H68" s="365">
        <f>F68</f>
        <v>430</v>
      </c>
      <c r="I68" s="293"/>
      <c r="J68" s="294"/>
      <c r="K68" s="293"/>
      <c r="L68" s="294"/>
    </row>
    <row r="69" spans="1:12" ht="15.75">
      <c r="A69" s="257">
        <v>2</v>
      </c>
      <c r="B69" s="343" t="s">
        <v>25</v>
      </c>
      <c r="C69" s="316" t="s">
        <v>8</v>
      </c>
      <c r="D69" s="258">
        <v>721</v>
      </c>
      <c r="E69" s="345">
        <v>2</v>
      </c>
      <c r="F69" s="357">
        <f>E69*D69</f>
        <v>1442</v>
      </c>
      <c r="G69" s="293"/>
      <c r="H69" s="294"/>
      <c r="I69" s="293"/>
      <c r="J69" s="365">
        <f>F69</f>
        <v>1442</v>
      </c>
      <c r="K69" s="293"/>
      <c r="L69" s="294"/>
    </row>
    <row r="70" spans="1:12" ht="15.75">
      <c r="A70" s="257">
        <v>3</v>
      </c>
      <c r="B70" s="343" t="s">
        <v>606</v>
      </c>
      <c r="C70" s="316" t="s">
        <v>8</v>
      </c>
      <c r="D70" s="258">
        <v>4687</v>
      </c>
      <c r="E70" s="345">
        <v>5</v>
      </c>
      <c r="F70" s="357">
        <f>E70*D70</f>
        <v>23435</v>
      </c>
      <c r="G70" s="293"/>
      <c r="H70" s="365">
        <f>F70</f>
        <v>23435</v>
      </c>
      <c r="I70" s="293"/>
      <c r="J70" s="294"/>
      <c r="K70" s="293"/>
      <c r="L70" s="294"/>
    </row>
    <row r="71" spans="1:12" ht="15.75">
      <c r="A71" s="257">
        <v>4</v>
      </c>
      <c r="B71" s="343" t="s">
        <v>607</v>
      </c>
      <c r="C71" s="316" t="s">
        <v>8</v>
      </c>
      <c r="D71" s="258">
        <v>227</v>
      </c>
      <c r="E71" s="345">
        <v>1</v>
      </c>
      <c r="F71" s="357">
        <f>E71*D71</f>
        <v>227</v>
      </c>
      <c r="G71" s="293"/>
      <c r="H71" s="365">
        <f>F71</f>
        <v>227</v>
      </c>
      <c r="I71" s="293"/>
      <c r="J71" s="294"/>
      <c r="K71" s="453" t="s">
        <v>635</v>
      </c>
      <c r="L71" s="294"/>
    </row>
    <row r="72" spans="1:12" ht="16.5" thickBot="1">
      <c r="A72" s="257"/>
      <c r="B72" s="343" t="s">
        <v>566</v>
      </c>
      <c r="C72" s="344"/>
      <c r="D72" s="258"/>
      <c r="E72" s="345"/>
      <c r="F72" s="346">
        <f>F71+F70+F69+F68</f>
        <v>25534</v>
      </c>
      <c r="G72" s="293"/>
      <c r="H72" s="294"/>
      <c r="I72" s="293"/>
      <c r="J72" s="294"/>
      <c r="K72" s="293"/>
      <c r="L72" s="294"/>
    </row>
    <row r="73" spans="1:12" ht="13.5" customHeight="1" thickBot="1">
      <c r="A73" s="510" t="s">
        <v>110</v>
      </c>
      <c r="B73" s="482"/>
      <c r="C73" s="482"/>
      <c r="D73" s="482"/>
      <c r="E73" s="482"/>
      <c r="F73" s="483"/>
      <c r="G73" s="477"/>
      <c r="H73" s="485"/>
      <c r="I73" s="484"/>
      <c r="J73" s="485"/>
      <c r="K73" s="293"/>
      <c r="L73" s="294"/>
    </row>
    <row r="74" spans="1:12" ht="16.5" customHeight="1">
      <c r="A74" s="358">
        <v>1</v>
      </c>
      <c r="B74" s="247" t="s">
        <v>4</v>
      </c>
      <c r="C74" s="248" t="s">
        <v>5</v>
      </c>
      <c r="D74" s="249">
        <v>609</v>
      </c>
      <c r="E74" s="250">
        <v>10</v>
      </c>
      <c r="F74" s="249">
        <f>E74*D74</f>
        <v>6090</v>
      </c>
      <c r="G74" s="295"/>
      <c r="H74" s="294"/>
      <c r="I74" s="293"/>
      <c r="J74" s="365">
        <f>F74</f>
        <v>6090</v>
      </c>
      <c r="K74" s="293"/>
      <c r="L74" s="294"/>
    </row>
    <row r="75" spans="1:12" ht="15.75" customHeight="1">
      <c r="A75" s="256">
        <v>2</v>
      </c>
      <c r="B75" s="313" t="s">
        <v>92</v>
      </c>
      <c r="C75" s="265" t="s">
        <v>8</v>
      </c>
      <c r="D75" s="258">
        <v>3570</v>
      </c>
      <c r="E75" s="266">
        <v>2</v>
      </c>
      <c r="F75" s="258">
        <f>E75*D75</f>
        <v>7140</v>
      </c>
      <c r="G75" s="295"/>
      <c r="H75" s="294"/>
      <c r="I75" s="293"/>
      <c r="J75" s="365">
        <f>F75</f>
        <v>7140</v>
      </c>
      <c r="K75" s="293"/>
      <c r="L75" s="294"/>
    </row>
    <row r="76" spans="1:13" ht="30">
      <c r="A76" s="256">
        <v>3</v>
      </c>
      <c r="B76" s="313" t="s">
        <v>74</v>
      </c>
      <c r="C76" s="265" t="s">
        <v>5</v>
      </c>
      <c r="D76" s="258">
        <v>142</v>
      </c>
      <c r="E76" s="266">
        <v>10</v>
      </c>
      <c r="F76" s="258">
        <f>E76*D76</f>
        <v>1420</v>
      </c>
      <c r="G76" s="481">
        <f>F76</f>
        <v>1420</v>
      </c>
      <c r="H76" s="485"/>
      <c r="I76" s="484"/>
      <c r="J76" s="485"/>
      <c r="K76" s="377" t="s">
        <v>652</v>
      </c>
      <c r="L76" s="379"/>
      <c r="M76" s="434"/>
    </row>
    <row r="77" spans="1:12" ht="15.75">
      <c r="A77" s="256">
        <v>4</v>
      </c>
      <c r="B77" s="313" t="s">
        <v>608</v>
      </c>
      <c r="C77" s="265" t="s">
        <v>7</v>
      </c>
      <c r="D77" s="258">
        <v>366</v>
      </c>
      <c r="E77" s="266">
        <v>5</v>
      </c>
      <c r="F77" s="258">
        <f>E77*D77</f>
        <v>1830</v>
      </c>
      <c r="G77" s="295"/>
      <c r="H77" s="294"/>
      <c r="I77" s="293"/>
      <c r="J77" s="365">
        <f>F77</f>
        <v>1830</v>
      </c>
      <c r="K77" s="293"/>
      <c r="L77" s="376"/>
    </row>
    <row r="78" spans="1:12" ht="15.75">
      <c r="A78" s="257">
        <v>5</v>
      </c>
      <c r="B78" s="335" t="s">
        <v>609</v>
      </c>
      <c r="C78" s="265" t="s">
        <v>610</v>
      </c>
      <c r="D78" s="258"/>
      <c r="E78" s="266"/>
      <c r="F78" s="258"/>
      <c r="G78" s="295"/>
      <c r="H78" s="294"/>
      <c r="I78" s="293"/>
      <c r="J78" s="294"/>
      <c r="K78" s="293"/>
      <c r="L78" s="376"/>
    </row>
    <row r="79" spans="1:12" ht="17.25" customHeight="1" thickBot="1">
      <c r="A79" s="257">
        <v>6</v>
      </c>
      <c r="B79" s="259" t="s">
        <v>574</v>
      </c>
      <c r="C79" s="265" t="s">
        <v>8</v>
      </c>
      <c r="D79" s="258">
        <v>273</v>
      </c>
      <c r="E79" s="266">
        <v>4</v>
      </c>
      <c r="F79" s="258">
        <f>E79*D79</f>
        <v>1092</v>
      </c>
      <c r="G79" s="481">
        <f>F79</f>
        <v>1092</v>
      </c>
      <c r="H79" s="485"/>
      <c r="I79" s="484"/>
      <c r="J79" s="485"/>
      <c r="K79" s="470" t="s">
        <v>651</v>
      </c>
      <c r="L79" s="433"/>
    </row>
    <row r="80" spans="1:12" ht="17.25" customHeight="1" thickBot="1">
      <c r="A80" s="318"/>
      <c r="B80" s="267" t="s">
        <v>566</v>
      </c>
      <c r="C80" s="268"/>
      <c r="D80" s="269"/>
      <c r="E80" s="270"/>
      <c r="F80" s="292">
        <v>17572</v>
      </c>
      <c r="G80" s="371"/>
      <c r="H80" s="294"/>
      <c r="I80" s="293"/>
      <c r="J80" s="294"/>
      <c r="K80" s="293"/>
      <c r="L80" s="376"/>
    </row>
    <row r="81" spans="1:12" ht="17.25" customHeight="1">
      <c r="A81" s="358"/>
      <c r="B81" s="375" t="s">
        <v>633</v>
      </c>
      <c r="C81" s="352"/>
      <c r="D81" s="353"/>
      <c r="E81" s="354"/>
      <c r="F81" s="405"/>
      <c r="G81" s="371"/>
      <c r="H81" s="294"/>
      <c r="I81" s="293"/>
      <c r="J81" s="294"/>
      <c r="K81" s="293"/>
      <c r="L81" s="376"/>
    </row>
    <row r="82" spans="1:12" ht="17.25" customHeight="1">
      <c r="A82" s="255">
        <v>7</v>
      </c>
      <c r="B82" s="406" t="s">
        <v>640</v>
      </c>
      <c r="C82" s="407" t="s">
        <v>8</v>
      </c>
      <c r="D82" s="408">
        <v>2005</v>
      </c>
      <c r="E82" s="409">
        <v>1</v>
      </c>
      <c r="F82" s="408">
        <v>2005</v>
      </c>
      <c r="G82" s="371"/>
      <c r="H82" s="294"/>
      <c r="I82" s="293"/>
      <c r="J82" s="294"/>
      <c r="K82" s="377" t="s">
        <v>635</v>
      </c>
      <c r="L82" s="379"/>
    </row>
    <row r="83" spans="1:12" ht="16.5" thickBot="1">
      <c r="A83" s="395">
        <v>8</v>
      </c>
      <c r="B83" s="410" t="s">
        <v>87</v>
      </c>
      <c r="C83" s="386" t="s">
        <v>641</v>
      </c>
      <c r="D83" s="411">
        <v>40</v>
      </c>
      <c r="E83" s="412">
        <v>47.5</v>
      </c>
      <c r="F83" s="411">
        <f>E83*D83</f>
        <v>1900</v>
      </c>
      <c r="G83" s="481"/>
      <c r="H83" s="485"/>
      <c r="I83" s="480"/>
      <c r="J83" s="485"/>
      <c r="K83" s="377" t="s">
        <v>635</v>
      </c>
      <c r="L83" s="378"/>
    </row>
    <row r="84" spans="1:12" ht="16.5" thickBot="1">
      <c r="A84" s="510" t="s">
        <v>570</v>
      </c>
      <c r="B84" s="482"/>
      <c r="C84" s="482"/>
      <c r="D84" s="482"/>
      <c r="E84" s="482"/>
      <c r="F84" s="483"/>
      <c r="G84" s="295"/>
      <c r="H84" s="294"/>
      <c r="I84" s="305"/>
      <c r="J84" s="294"/>
      <c r="K84" s="293"/>
      <c r="L84" s="376"/>
    </row>
    <row r="85" spans="1:12" ht="30.75" customHeight="1">
      <c r="A85" s="304">
        <v>1</v>
      </c>
      <c r="B85" s="322" t="s">
        <v>572</v>
      </c>
      <c r="C85" s="265" t="s">
        <v>5</v>
      </c>
      <c r="D85" s="249">
        <v>764</v>
      </c>
      <c r="E85" s="250">
        <v>6</v>
      </c>
      <c r="F85" s="249">
        <f>E85*D85</f>
        <v>4584</v>
      </c>
      <c r="G85" s="295"/>
      <c r="H85" s="365">
        <f>F85</f>
        <v>4584</v>
      </c>
      <c r="I85" s="305"/>
      <c r="J85" s="365"/>
      <c r="K85" s="377" t="s">
        <v>646</v>
      </c>
      <c r="L85" s="379"/>
    </row>
    <row r="86" spans="1:12" ht="15" customHeight="1" thickBot="1">
      <c r="A86" s="304"/>
      <c r="B86" s="416" t="s">
        <v>566</v>
      </c>
      <c r="C86" s="301"/>
      <c r="D86" s="260"/>
      <c r="E86" s="417"/>
      <c r="F86" s="418">
        <v>4584</v>
      </c>
      <c r="G86" s="413"/>
      <c r="H86" s="414"/>
      <c r="I86" s="372"/>
      <c r="J86" s="414"/>
      <c r="K86" s="293"/>
      <c r="L86" s="376"/>
    </row>
    <row r="87" spans="1:12" ht="15" customHeight="1">
      <c r="A87" s="304"/>
      <c r="B87" s="375" t="s">
        <v>633</v>
      </c>
      <c r="C87" s="278"/>
      <c r="D87" s="252"/>
      <c r="E87" s="253"/>
      <c r="F87" s="415"/>
      <c r="G87" s="413"/>
      <c r="H87" s="414"/>
      <c r="I87" s="372"/>
      <c r="J87" s="414"/>
      <c r="K87" s="293"/>
      <c r="L87" s="376"/>
    </row>
    <row r="88" spans="1:12" ht="15" customHeight="1">
      <c r="A88" s="304">
        <v>2</v>
      </c>
      <c r="B88" s="396" t="s">
        <v>642</v>
      </c>
      <c r="C88" s="381" t="s">
        <v>7</v>
      </c>
      <c r="D88" s="419">
        <v>716</v>
      </c>
      <c r="E88" s="420">
        <v>1</v>
      </c>
      <c r="F88" s="419">
        <v>716</v>
      </c>
      <c r="G88" s="413"/>
      <c r="H88" s="414"/>
      <c r="I88" s="372"/>
      <c r="J88" s="414"/>
      <c r="K88" s="377" t="s">
        <v>635</v>
      </c>
      <c r="L88" s="391"/>
    </row>
    <row r="89" spans="1:12" ht="15" customHeight="1">
      <c r="A89" s="304">
        <v>3</v>
      </c>
      <c r="B89" s="396" t="s">
        <v>87</v>
      </c>
      <c r="C89" s="381" t="s">
        <v>641</v>
      </c>
      <c r="D89" s="419">
        <v>40</v>
      </c>
      <c r="E89" s="420">
        <v>47.5</v>
      </c>
      <c r="F89" s="419">
        <f aca="true" t="shared" si="2" ref="F89:F94">E89*D89</f>
        <v>1900</v>
      </c>
      <c r="G89" s="413"/>
      <c r="H89" s="414"/>
      <c r="I89" s="372"/>
      <c r="J89" s="414"/>
      <c r="K89" s="377" t="s">
        <v>635</v>
      </c>
      <c r="L89" s="391"/>
    </row>
    <row r="90" spans="1:12" ht="15" customHeight="1">
      <c r="A90" s="304">
        <v>4</v>
      </c>
      <c r="B90" s="396" t="s">
        <v>643</v>
      </c>
      <c r="C90" s="381" t="s">
        <v>8</v>
      </c>
      <c r="D90" s="419">
        <v>51</v>
      </c>
      <c r="E90" s="420">
        <v>32</v>
      </c>
      <c r="F90" s="419">
        <f t="shared" si="2"/>
        <v>1632</v>
      </c>
      <c r="G90" s="413"/>
      <c r="H90" s="414"/>
      <c r="I90" s="372"/>
      <c r="J90" s="414"/>
      <c r="K90" s="377" t="s">
        <v>635</v>
      </c>
      <c r="L90" s="379"/>
    </row>
    <row r="91" spans="1:12" ht="15" customHeight="1">
      <c r="A91" s="304">
        <v>5</v>
      </c>
      <c r="B91" s="396" t="s">
        <v>644</v>
      </c>
      <c r="C91" s="381" t="s">
        <v>7</v>
      </c>
      <c r="D91" s="419">
        <v>208</v>
      </c>
      <c r="E91" s="420">
        <v>12</v>
      </c>
      <c r="F91" s="419">
        <f t="shared" si="2"/>
        <v>2496</v>
      </c>
      <c r="G91" s="413"/>
      <c r="H91" s="414"/>
      <c r="I91" s="372"/>
      <c r="J91" s="414"/>
      <c r="K91" s="377" t="s">
        <v>635</v>
      </c>
      <c r="L91" s="379"/>
    </row>
    <row r="92" spans="1:12" ht="15" customHeight="1">
      <c r="A92" s="304">
        <v>6</v>
      </c>
      <c r="B92" s="396" t="s">
        <v>650</v>
      </c>
      <c r="C92" s="381" t="s">
        <v>8</v>
      </c>
      <c r="D92" s="419">
        <v>81</v>
      </c>
      <c r="E92" s="420">
        <v>2</v>
      </c>
      <c r="F92" s="419">
        <f t="shared" si="2"/>
        <v>162</v>
      </c>
      <c r="G92" s="471"/>
      <c r="H92" s="472"/>
      <c r="I92" s="473"/>
      <c r="J92" s="472"/>
      <c r="K92" s="377" t="s">
        <v>635</v>
      </c>
      <c r="L92" s="432"/>
    </row>
    <row r="93" spans="1:12" ht="15" customHeight="1">
      <c r="A93" s="304">
        <v>7</v>
      </c>
      <c r="B93" s="396" t="s">
        <v>21</v>
      </c>
      <c r="C93" s="381" t="s">
        <v>8</v>
      </c>
      <c r="D93" s="419">
        <v>314</v>
      </c>
      <c r="E93" s="420">
        <v>1</v>
      </c>
      <c r="F93" s="419">
        <f t="shared" si="2"/>
        <v>314</v>
      </c>
      <c r="G93" s="471"/>
      <c r="H93" s="472"/>
      <c r="I93" s="473"/>
      <c r="J93" s="472"/>
      <c r="K93" s="377" t="s">
        <v>635</v>
      </c>
      <c r="L93" s="432"/>
    </row>
    <row r="94" spans="1:12" ht="15" customHeight="1">
      <c r="A94" s="304">
        <v>8</v>
      </c>
      <c r="B94" s="396" t="s">
        <v>649</v>
      </c>
      <c r="C94" s="381" t="s">
        <v>7</v>
      </c>
      <c r="D94" s="419">
        <v>447</v>
      </c>
      <c r="E94" s="420">
        <v>2</v>
      </c>
      <c r="F94" s="419">
        <f t="shared" si="2"/>
        <v>894</v>
      </c>
      <c r="G94" s="471"/>
      <c r="H94" s="472"/>
      <c r="I94" s="473"/>
      <c r="J94" s="472"/>
      <c r="K94" s="377" t="s">
        <v>635</v>
      </c>
      <c r="L94" s="432"/>
    </row>
    <row r="95" spans="1:12" ht="32.25" thickBot="1">
      <c r="A95" s="256">
        <v>9</v>
      </c>
      <c r="B95" s="396" t="s">
        <v>645</v>
      </c>
      <c r="C95" s="381" t="s">
        <v>8</v>
      </c>
      <c r="D95" s="419">
        <v>922</v>
      </c>
      <c r="E95" s="420">
        <v>3</v>
      </c>
      <c r="F95" s="419">
        <v>2766</v>
      </c>
      <c r="G95" s="478"/>
      <c r="H95" s="479"/>
      <c r="I95" s="478"/>
      <c r="J95" s="479"/>
      <c r="K95" s="377" t="s">
        <v>635</v>
      </c>
      <c r="L95" s="379"/>
    </row>
    <row r="96" spans="1:12" ht="26.25" customHeight="1" thickBot="1">
      <c r="A96" s="290"/>
      <c r="B96" s="368" t="s">
        <v>323</v>
      </c>
      <c r="C96" s="369"/>
      <c r="D96" s="369"/>
      <c r="E96" s="369"/>
      <c r="F96" s="370">
        <f>F86+F80+F72+F60+F46+F38+F30+F24+F17+F14+F10</f>
        <v>342326.71</v>
      </c>
      <c r="G96" s="506">
        <f>H21+H22+H23+H29+H43+H44+H45+H53+H54+H68+H70+H71+G76+G79+H85</f>
        <v>46572.75</v>
      </c>
      <c r="H96" s="507"/>
      <c r="I96" s="506">
        <f>J77+J75+J74+J69+J59+J58+J57+J56+J53+J52+J51+J50+J49+J42+J41+J40+J37+J28+J20+I17+J14+J10</f>
        <v>295753.96</v>
      </c>
      <c r="J96" s="507"/>
      <c r="K96" s="413"/>
      <c r="L96" s="422"/>
    </row>
    <row r="97" spans="1:12" ht="16.5" thickBot="1">
      <c r="A97" s="254"/>
      <c r="B97" s="534" t="s">
        <v>611</v>
      </c>
      <c r="C97" s="535"/>
      <c r="D97" s="535"/>
      <c r="E97" s="535"/>
      <c r="F97" s="535"/>
      <c r="G97" s="535"/>
      <c r="H97" s="535"/>
      <c r="I97" s="535"/>
      <c r="J97" s="535"/>
      <c r="K97" s="535"/>
      <c r="L97" s="536"/>
    </row>
    <row r="98" spans="1:12" ht="16.5" thickBot="1">
      <c r="A98" s="286"/>
      <c r="B98" s="508" t="s">
        <v>567</v>
      </c>
      <c r="C98" s="508"/>
      <c r="D98" s="508"/>
      <c r="E98" s="508"/>
      <c r="F98" s="509"/>
      <c r="G98" s="331"/>
      <c r="H98" s="332"/>
      <c r="I98" s="331"/>
      <c r="J98" s="332"/>
      <c r="K98" s="331"/>
      <c r="L98" s="332"/>
    </row>
    <row r="99" spans="1:12" ht="15.75" customHeight="1" thickBot="1">
      <c r="A99" s="350"/>
      <c r="B99" s="351" t="s">
        <v>590</v>
      </c>
      <c r="C99" s="352" t="s">
        <v>8</v>
      </c>
      <c r="D99" s="353">
        <v>132</v>
      </c>
      <c r="E99" s="354">
        <v>4</v>
      </c>
      <c r="F99" s="355">
        <f>E99*D99</f>
        <v>528</v>
      </c>
      <c r="G99" s="293"/>
      <c r="H99" s="294"/>
      <c r="I99" s="293"/>
      <c r="J99" s="365">
        <f>F99</f>
        <v>528</v>
      </c>
      <c r="K99" s="293"/>
      <c r="L99" s="294"/>
    </row>
    <row r="100" spans="1:12" ht="16.5" thickBot="1">
      <c r="A100" s="339"/>
      <c r="B100" s="340" t="s">
        <v>566</v>
      </c>
      <c r="C100" s="268"/>
      <c r="D100" s="269"/>
      <c r="E100" s="270"/>
      <c r="F100" s="341">
        <v>528</v>
      </c>
      <c r="G100" s="331"/>
      <c r="H100" s="332"/>
      <c r="I100" s="293"/>
      <c r="J100" s="294"/>
      <c r="K100" s="293"/>
      <c r="L100" s="294"/>
    </row>
    <row r="101" spans="1:12" ht="16.5" thickBot="1">
      <c r="A101" s="510" t="s">
        <v>614</v>
      </c>
      <c r="B101" s="482"/>
      <c r="C101" s="482"/>
      <c r="D101" s="482"/>
      <c r="E101" s="482"/>
      <c r="F101" s="483"/>
      <c r="G101" s="331"/>
      <c r="H101" s="332"/>
      <c r="I101" s="293"/>
      <c r="J101" s="294"/>
      <c r="K101" s="293"/>
      <c r="L101" s="294"/>
    </row>
    <row r="102" spans="1:15" ht="15.75">
      <c r="A102" s="255"/>
      <c r="B102" s="314" t="s">
        <v>615</v>
      </c>
      <c r="C102" s="278" t="s">
        <v>5</v>
      </c>
      <c r="D102" s="252">
        <v>674</v>
      </c>
      <c r="E102" s="261">
        <v>10</v>
      </c>
      <c r="F102" s="262">
        <f>E102*D102</f>
        <v>6740</v>
      </c>
      <c r="G102" s="331"/>
      <c r="H102" s="367">
        <f>F102</f>
        <v>6740</v>
      </c>
      <c r="I102" s="293"/>
      <c r="J102" s="294"/>
      <c r="K102" s="293"/>
      <c r="L102" s="294"/>
      <c r="O102" s="30"/>
    </row>
    <row r="103" spans="1:12" ht="15.75">
      <c r="A103" s="255"/>
      <c r="B103" s="247" t="s">
        <v>596</v>
      </c>
      <c r="C103" s="278" t="s">
        <v>5</v>
      </c>
      <c r="D103" s="252">
        <v>55</v>
      </c>
      <c r="E103" s="261">
        <v>100</v>
      </c>
      <c r="F103" s="262">
        <f>E103*D103</f>
        <v>5500</v>
      </c>
      <c r="G103" s="331"/>
      <c r="H103" s="367">
        <f>F103</f>
        <v>5500</v>
      </c>
      <c r="I103" s="293"/>
      <c r="J103" s="294"/>
      <c r="K103" s="293"/>
      <c r="L103" s="294"/>
    </row>
    <row r="104" spans="1:12" ht="15.75">
      <c r="A104" s="256"/>
      <c r="B104" s="247" t="s">
        <v>616</v>
      </c>
      <c r="C104" s="278" t="s">
        <v>5</v>
      </c>
      <c r="D104" s="249">
        <v>231</v>
      </c>
      <c r="E104" s="261">
        <v>20</v>
      </c>
      <c r="F104" s="262">
        <f>E104*D104</f>
        <v>4620</v>
      </c>
      <c r="G104" s="331"/>
      <c r="H104" s="367">
        <f>F104</f>
        <v>4620</v>
      </c>
      <c r="I104" s="293"/>
      <c r="J104" s="294"/>
      <c r="K104" s="293"/>
      <c r="L104" s="294"/>
    </row>
    <row r="105" spans="1:12" ht="15.75">
      <c r="A105" s="256"/>
      <c r="B105" s="247" t="s">
        <v>599</v>
      </c>
      <c r="C105" s="278" t="s">
        <v>5</v>
      </c>
      <c r="D105" s="249">
        <v>163</v>
      </c>
      <c r="E105" s="261">
        <v>2</v>
      </c>
      <c r="F105" s="262">
        <f>E105*D105</f>
        <v>326</v>
      </c>
      <c r="G105" s="331"/>
      <c r="H105" s="367">
        <f>F105</f>
        <v>326</v>
      </c>
      <c r="I105" s="293"/>
      <c r="J105" s="294"/>
      <c r="K105" s="293"/>
      <c r="L105" s="294"/>
    </row>
    <row r="106" spans="1:12" ht="15.75">
      <c r="A106" s="256"/>
      <c r="B106" s="247" t="s">
        <v>598</v>
      </c>
      <c r="C106" s="278" t="s">
        <v>5</v>
      </c>
      <c r="D106" s="249">
        <v>132</v>
      </c>
      <c r="E106" s="261">
        <v>6</v>
      </c>
      <c r="F106" s="262">
        <f>E106*D106</f>
        <v>792</v>
      </c>
      <c r="G106" s="331"/>
      <c r="H106" s="367">
        <f>F106</f>
        <v>792</v>
      </c>
      <c r="I106" s="293"/>
      <c r="J106" s="294"/>
      <c r="K106" s="293"/>
      <c r="L106" s="294"/>
    </row>
    <row r="107" spans="1:12" ht="16.5" thickBot="1">
      <c r="A107" s="256"/>
      <c r="B107" s="296" t="s">
        <v>566</v>
      </c>
      <c r="C107" s="316"/>
      <c r="D107" s="249"/>
      <c r="E107" s="261"/>
      <c r="F107" s="356">
        <v>17978</v>
      </c>
      <c r="G107" s="331"/>
      <c r="H107" s="332"/>
      <c r="I107" s="293"/>
      <c r="J107" s="294"/>
      <c r="K107" s="293"/>
      <c r="L107" s="294"/>
    </row>
    <row r="108" spans="1:12" ht="16.5" thickBot="1">
      <c r="A108" s="510" t="s">
        <v>109</v>
      </c>
      <c r="B108" s="482"/>
      <c r="C108" s="482"/>
      <c r="D108" s="482"/>
      <c r="E108" s="482"/>
      <c r="F108" s="483"/>
      <c r="G108" s="484"/>
      <c r="H108" s="485"/>
      <c r="I108" s="484"/>
      <c r="J108" s="485"/>
      <c r="K108" s="293"/>
      <c r="L108" s="294"/>
    </row>
    <row r="109" spans="1:12" ht="16.5" thickBot="1">
      <c r="A109" s="363"/>
      <c r="B109" s="364" t="s">
        <v>617</v>
      </c>
      <c r="C109" s="317" t="s">
        <v>8</v>
      </c>
      <c r="D109" s="269">
        <v>109</v>
      </c>
      <c r="E109" s="311">
        <v>2</v>
      </c>
      <c r="F109" s="362">
        <f>E109*D109</f>
        <v>218</v>
      </c>
      <c r="G109" s="293"/>
      <c r="H109" s="365">
        <f>F109</f>
        <v>218</v>
      </c>
      <c r="I109" s="293"/>
      <c r="J109" s="294"/>
      <c r="K109" s="293"/>
      <c r="L109" s="294"/>
    </row>
    <row r="110" spans="1:12" ht="15.75">
      <c r="A110" s="255"/>
      <c r="B110" s="333" t="s">
        <v>618</v>
      </c>
      <c r="C110" s="359" t="s">
        <v>8</v>
      </c>
      <c r="D110" s="252">
        <v>242</v>
      </c>
      <c r="E110" s="360">
        <v>10</v>
      </c>
      <c r="F110" s="361">
        <f aca="true" t="shared" si="3" ref="F110:F116">E110*D110</f>
        <v>2420</v>
      </c>
      <c r="G110" s="293"/>
      <c r="H110" s="365">
        <f>F110</f>
        <v>2420</v>
      </c>
      <c r="I110" s="293"/>
      <c r="J110" s="294"/>
      <c r="K110" s="293"/>
      <c r="L110" s="294"/>
    </row>
    <row r="111" spans="1:12" ht="15.75">
      <c r="A111" s="255"/>
      <c r="B111" s="247" t="s">
        <v>619</v>
      </c>
      <c r="C111" s="316" t="s">
        <v>8</v>
      </c>
      <c r="D111" s="252">
        <v>631</v>
      </c>
      <c r="E111" s="261">
        <v>2</v>
      </c>
      <c r="F111" s="262">
        <f t="shared" si="3"/>
        <v>1262</v>
      </c>
      <c r="G111" s="293"/>
      <c r="H111" s="294"/>
      <c r="I111" s="293"/>
      <c r="J111" s="365">
        <f>F111</f>
        <v>1262</v>
      </c>
      <c r="K111" s="293"/>
      <c r="L111" s="294"/>
    </row>
    <row r="112" spans="1:12" ht="28.5">
      <c r="A112" s="255"/>
      <c r="B112" s="247" t="s">
        <v>620</v>
      </c>
      <c r="C112" s="316" t="s">
        <v>8</v>
      </c>
      <c r="D112" s="252">
        <v>8393</v>
      </c>
      <c r="E112" s="261">
        <v>2</v>
      </c>
      <c r="F112" s="262">
        <f t="shared" si="3"/>
        <v>16786</v>
      </c>
      <c r="G112" s="293"/>
      <c r="H112" s="365">
        <f>F112</f>
        <v>16786</v>
      </c>
      <c r="I112" s="293"/>
      <c r="J112" s="294"/>
      <c r="K112" s="437" t="s">
        <v>635</v>
      </c>
      <c r="L112" s="436"/>
    </row>
    <row r="113" spans="1:12" ht="28.5">
      <c r="A113" s="255"/>
      <c r="B113" s="247" t="s">
        <v>621</v>
      </c>
      <c r="C113" s="316" t="s">
        <v>8</v>
      </c>
      <c r="D113" s="252">
        <v>3950</v>
      </c>
      <c r="E113" s="261">
        <v>2</v>
      </c>
      <c r="F113" s="262">
        <f>E113*D113</f>
        <v>7900</v>
      </c>
      <c r="G113" s="293"/>
      <c r="H113" s="365">
        <f>F113</f>
        <v>7900</v>
      </c>
      <c r="I113" s="293"/>
      <c r="J113" s="294"/>
      <c r="K113" s="437" t="s">
        <v>635</v>
      </c>
      <c r="L113" s="436"/>
    </row>
    <row r="114" spans="1:12" ht="15.75">
      <c r="A114" s="256"/>
      <c r="B114" s="247" t="s">
        <v>622</v>
      </c>
      <c r="C114" s="316" t="s">
        <v>8</v>
      </c>
      <c r="D114" s="249">
        <v>1688</v>
      </c>
      <c r="E114" s="261">
        <v>3</v>
      </c>
      <c r="F114" s="262">
        <f t="shared" si="3"/>
        <v>5064</v>
      </c>
      <c r="G114" s="293"/>
      <c r="H114" s="294"/>
      <c r="I114" s="293"/>
      <c r="J114" s="365">
        <f>F114</f>
        <v>5064</v>
      </c>
      <c r="K114" s="293"/>
      <c r="L114" s="294"/>
    </row>
    <row r="115" spans="1:12" ht="15.75">
      <c r="A115" s="256"/>
      <c r="B115" s="247" t="s">
        <v>630</v>
      </c>
      <c r="C115" s="316" t="s">
        <v>8</v>
      </c>
      <c r="D115" s="249">
        <v>910</v>
      </c>
      <c r="E115" s="261">
        <v>3</v>
      </c>
      <c r="F115" s="262">
        <f>E115*D115</f>
        <v>2730</v>
      </c>
      <c r="G115" s="293"/>
      <c r="H115" s="294"/>
      <c r="I115" s="293"/>
      <c r="J115" s="365">
        <f>F115</f>
        <v>2730</v>
      </c>
      <c r="K115" s="293"/>
      <c r="L115" s="294"/>
    </row>
    <row r="116" spans="1:12" ht="28.5">
      <c r="A116" s="256"/>
      <c r="B116" s="247" t="s">
        <v>623</v>
      </c>
      <c r="C116" s="316" t="s">
        <v>8</v>
      </c>
      <c r="D116" s="249">
        <v>7768</v>
      </c>
      <c r="E116" s="261">
        <v>2</v>
      </c>
      <c r="F116" s="262">
        <f t="shared" si="3"/>
        <v>15536</v>
      </c>
      <c r="G116" s="293"/>
      <c r="H116" s="365">
        <f>F116</f>
        <v>15536</v>
      </c>
      <c r="I116" s="293"/>
      <c r="J116" s="294"/>
      <c r="K116" s="437" t="s">
        <v>635</v>
      </c>
      <c r="L116" s="436"/>
    </row>
    <row r="117" spans="1:12" ht="15.75">
      <c r="A117" s="256"/>
      <c r="B117" s="247" t="s">
        <v>624</v>
      </c>
      <c r="C117" s="316" t="s">
        <v>8</v>
      </c>
      <c r="D117" s="249">
        <v>362</v>
      </c>
      <c r="E117" s="261">
        <v>5</v>
      </c>
      <c r="F117" s="262">
        <f aca="true" t="shared" si="4" ref="F117:F123">E117*D117</f>
        <v>1810</v>
      </c>
      <c r="G117" s="293"/>
      <c r="H117" s="365">
        <f>F117</f>
        <v>1810</v>
      </c>
      <c r="I117" s="293"/>
      <c r="J117" s="294"/>
      <c r="K117" s="293"/>
      <c r="L117" s="294"/>
    </row>
    <row r="118" spans="1:12" ht="15.75">
      <c r="A118" s="256"/>
      <c r="B118" s="247" t="s">
        <v>625</v>
      </c>
      <c r="C118" s="316" t="s">
        <v>8</v>
      </c>
      <c r="D118" s="252">
        <v>399</v>
      </c>
      <c r="E118" s="261">
        <v>5</v>
      </c>
      <c r="F118" s="262">
        <f t="shared" si="4"/>
        <v>1995</v>
      </c>
      <c r="G118" s="293"/>
      <c r="H118" s="365">
        <f>F118</f>
        <v>1995</v>
      </c>
      <c r="I118" s="293"/>
      <c r="J118" s="294"/>
      <c r="K118" s="293" t="s">
        <v>655</v>
      </c>
      <c r="L118" s="436"/>
    </row>
    <row r="119" spans="1:12" ht="31.5">
      <c r="A119" s="256"/>
      <c r="B119" s="247" t="s">
        <v>626</v>
      </c>
      <c r="C119" s="316" t="s">
        <v>8</v>
      </c>
      <c r="D119" s="252">
        <v>910</v>
      </c>
      <c r="E119" s="261">
        <v>6</v>
      </c>
      <c r="F119" s="262">
        <f t="shared" si="4"/>
        <v>5460</v>
      </c>
      <c r="G119" s="293"/>
      <c r="H119" s="294"/>
      <c r="I119" s="293"/>
      <c r="J119" s="365">
        <f>F119</f>
        <v>5460</v>
      </c>
      <c r="K119" s="293"/>
      <c r="L119" s="294"/>
    </row>
    <row r="120" spans="1:12" ht="15.75">
      <c r="A120" s="256"/>
      <c r="B120" s="247" t="s">
        <v>627</v>
      </c>
      <c r="C120" s="316" t="s">
        <v>8</v>
      </c>
      <c r="D120" s="249">
        <v>2395</v>
      </c>
      <c r="E120" s="261">
        <v>1</v>
      </c>
      <c r="F120" s="262">
        <f t="shared" si="4"/>
        <v>2395</v>
      </c>
      <c r="G120" s="293"/>
      <c r="H120" s="365">
        <f>F120</f>
        <v>2395</v>
      </c>
      <c r="I120" s="293"/>
      <c r="J120" s="294"/>
      <c r="K120" s="293"/>
      <c r="L120" s="294"/>
    </row>
    <row r="121" spans="1:12" ht="28.5">
      <c r="A121" s="257"/>
      <c r="B121" s="247" t="s">
        <v>568</v>
      </c>
      <c r="C121" s="316" t="s">
        <v>8</v>
      </c>
      <c r="D121" s="249">
        <v>2069</v>
      </c>
      <c r="E121" s="261">
        <v>1</v>
      </c>
      <c r="F121" s="262">
        <f t="shared" si="4"/>
        <v>2069</v>
      </c>
      <c r="G121" s="293"/>
      <c r="H121" s="365">
        <f>F121</f>
        <v>2069</v>
      </c>
      <c r="I121" s="293"/>
      <c r="J121" s="294"/>
      <c r="K121" s="437" t="s">
        <v>635</v>
      </c>
      <c r="L121" s="436"/>
    </row>
    <row r="122" spans="1:12" ht="15.75">
      <c r="A122" s="257"/>
      <c r="B122" s="247" t="s">
        <v>628</v>
      </c>
      <c r="C122" s="316" t="s">
        <v>8</v>
      </c>
      <c r="D122" s="249">
        <v>16237</v>
      </c>
      <c r="E122" s="261">
        <v>3</v>
      </c>
      <c r="F122" s="262">
        <f t="shared" si="4"/>
        <v>48711</v>
      </c>
      <c r="G122" s="293">
        <v>1</v>
      </c>
      <c r="H122" s="294">
        <f>G122*D122</f>
        <v>16237</v>
      </c>
      <c r="I122" s="293"/>
      <c r="J122" s="365">
        <f>F122-H122</f>
        <v>32474</v>
      </c>
      <c r="K122" s="293"/>
      <c r="L122" s="294"/>
    </row>
    <row r="123" spans="1:12" ht="42.75">
      <c r="A123" s="257"/>
      <c r="B123" s="247" t="s">
        <v>667</v>
      </c>
      <c r="C123" s="316" t="s">
        <v>8</v>
      </c>
      <c r="D123" s="249">
        <v>1825</v>
      </c>
      <c r="E123" s="261">
        <v>2</v>
      </c>
      <c r="F123" s="262">
        <f t="shared" si="4"/>
        <v>3650</v>
      </c>
      <c r="G123" s="293"/>
      <c r="H123" s="365">
        <f>F123</f>
        <v>3650</v>
      </c>
      <c r="I123" s="293"/>
      <c r="J123" s="294"/>
      <c r="K123" s="437" t="s">
        <v>647</v>
      </c>
      <c r="L123" s="421"/>
    </row>
    <row r="124" spans="1:12" ht="16.5" thickBot="1">
      <c r="A124" s="257"/>
      <c r="B124" s="247" t="s">
        <v>629</v>
      </c>
      <c r="C124" s="316" t="s">
        <v>8</v>
      </c>
      <c r="D124" s="249">
        <v>12880</v>
      </c>
      <c r="E124" s="261">
        <v>1</v>
      </c>
      <c r="F124" s="262">
        <v>12880</v>
      </c>
      <c r="G124" s="293"/>
      <c r="H124" s="365">
        <f>F124</f>
        <v>12880</v>
      </c>
      <c r="I124" s="293"/>
      <c r="J124" s="294"/>
      <c r="K124" s="293"/>
      <c r="L124" s="294"/>
    </row>
    <row r="125" spans="1:12" ht="16.5" thickBot="1">
      <c r="A125" s="318"/>
      <c r="B125" s="315" t="s">
        <v>52</v>
      </c>
      <c r="C125" s="317"/>
      <c r="D125" s="269"/>
      <c r="E125" s="311"/>
      <c r="F125" s="320">
        <v>130886</v>
      </c>
      <c r="G125" s="480"/>
      <c r="H125" s="485"/>
      <c r="I125" s="480"/>
      <c r="J125" s="485"/>
      <c r="K125" s="293"/>
      <c r="L125" s="294"/>
    </row>
    <row r="126" spans="1:12" ht="16.5" thickBot="1">
      <c r="A126" s="290"/>
      <c r="B126" s="321" t="s">
        <v>612</v>
      </c>
      <c r="C126" s="291"/>
      <c r="D126" s="291"/>
      <c r="E126" s="291"/>
      <c r="F126" s="319">
        <f>F125+F107+F100</f>
        <v>149392</v>
      </c>
      <c r="G126" s="480">
        <f>H102+H103+H104+H105+H106+H109+H110+H111+H112+H113+H114+H115+H116+H117+H118+H119+H120+H121+H122+H123+H124</f>
        <v>101874</v>
      </c>
      <c r="H126" s="485"/>
      <c r="I126" s="480">
        <f>J99+J111+J114+J115+J119+J122</f>
        <v>47518</v>
      </c>
      <c r="J126" s="485"/>
      <c r="K126" s="293"/>
      <c r="L126" s="439"/>
    </row>
    <row r="127" spans="1:12" ht="29.25" thickBot="1">
      <c r="A127" s="290"/>
      <c r="B127" s="486" t="s">
        <v>670</v>
      </c>
      <c r="C127" s="291"/>
      <c r="D127" s="291"/>
      <c r="E127" s="487"/>
      <c r="F127" s="319"/>
      <c r="G127" s="305"/>
      <c r="H127" s="294"/>
      <c r="I127" s="305"/>
      <c r="J127" s="294"/>
      <c r="K127" s="437" t="s">
        <v>635</v>
      </c>
      <c r="L127" s="439"/>
    </row>
    <row r="128" spans="1:12" ht="16.5" thickBot="1">
      <c r="A128" s="318"/>
      <c r="B128" s="315" t="s">
        <v>613</v>
      </c>
      <c r="C128" s="317"/>
      <c r="D128" s="269"/>
      <c r="E128" s="311"/>
      <c r="F128" s="320">
        <f>F126+F96</f>
        <v>491718.71</v>
      </c>
      <c r="G128" s="516">
        <f>G126+G96</f>
        <v>148446.75</v>
      </c>
      <c r="H128" s="517"/>
      <c r="I128" s="476">
        <f>I126+I96</f>
        <v>343271.96</v>
      </c>
      <c r="J128" s="511"/>
      <c r="K128" s="474"/>
      <c r="L128" s="475">
        <v>92575.76</v>
      </c>
    </row>
    <row r="129" spans="1:12" ht="15.75">
      <c r="A129" s="425"/>
      <c r="B129" s="426"/>
      <c r="C129" s="427"/>
      <c r="D129" s="428"/>
      <c r="E129" s="263"/>
      <c r="F129" s="438"/>
      <c r="G129" s="429"/>
      <c r="H129" s="430"/>
      <c r="I129" s="429"/>
      <c r="J129" s="430"/>
      <c r="K129" s="430"/>
      <c r="L129" s="431"/>
    </row>
    <row r="130" spans="1:13" ht="25.5" customHeight="1">
      <c r="A130" s="425"/>
      <c r="B130" s="514" t="s">
        <v>671</v>
      </c>
      <c r="C130" s="514"/>
      <c r="D130" s="514"/>
      <c r="E130" s="514"/>
      <c r="F130" s="514"/>
      <c r="G130" s="514"/>
      <c r="H130" s="514"/>
      <c r="I130" s="514"/>
      <c r="J130" s="514"/>
      <c r="K130" s="514"/>
      <c r="L130" s="514"/>
      <c r="M130" s="514"/>
    </row>
    <row r="131" spans="1:12" ht="15.75">
      <c r="A131" s="254"/>
      <c r="B131" s="513"/>
      <c r="C131" s="513"/>
      <c r="D131" s="272"/>
      <c r="E131" s="264"/>
      <c r="J131" s="424" t="s">
        <v>648</v>
      </c>
      <c r="K131" s="424"/>
      <c r="L131" s="456"/>
    </row>
    <row r="132" spans="1:12" ht="15.75">
      <c r="A132" s="254"/>
      <c r="B132" s="271"/>
      <c r="C132" s="271"/>
      <c r="D132" s="272"/>
      <c r="E132" s="264"/>
      <c r="F132" s="30"/>
      <c r="J132" s="454" t="s">
        <v>657</v>
      </c>
      <c r="K132" s="424"/>
      <c r="L132" s="455"/>
    </row>
    <row r="133" spans="1:12" ht="15.75">
      <c r="A133" s="273"/>
      <c r="B133" s="274"/>
      <c r="C133" s="512"/>
      <c r="D133" s="512"/>
      <c r="E133" s="275"/>
      <c r="J133" s="454" t="s">
        <v>648</v>
      </c>
      <c r="K133" s="424"/>
      <c r="L133" s="457"/>
    </row>
    <row r="134" spans="1:12" ht="15.75">
      <c r="A134" s="273"/>
      <c r="B134" s="276"/>
      <c r="C134" s="274"/>
      <c r="D134" s="275"/>
      <c r="E134" s="275"/>
      <c r="H134" s="435"/>
      <c r="J134" s="454" t="s">
        <v>658</v>
      </c>
      <c r="K134" s="424"/>
      <c r="L134" s="455"/>
    </row>
    <row r="135" spans="1:12" ht="15.75">
      <c r="A135" s="243"/>
      <c r="B135" s="243"/>
      <c r="C135" s="515"/>
      <c r="D135" s="515"/>
      <c r="E135" s="515"/>
      <c r="J135" s="454" t="s">
        <v>648</v>
      </c>
      <c r="K135" s="424"/>
      <c r="L135" s="458"/>
    </row>
    <row r="136" spans="1:12" ht="12.75">
      <c r="A136" s="244"/>
      <c r="B136" s="244"/>
      <c r="C136" s="512"/>
      <c r="D136" s="512"/>
      <c r="E136" s="242"/>
      <c r="J136" s="459"/>
      <c r="K136" s="459"/>
      <c r="L136" s="459"/>
    </row>
    <row r="137" spans="1:12" ht="15.75">
      <c r="A137" s="240"/>
      <c r="B137" s="243"/>
      <c r="C137" s="244"/>
      <c r="D137" s="244"/>
      <c r="E137" s="242"/>
      <c r="J137" s="454" t="s">
        <v>660</v>
      </c>
      <c r="K137" s="424"/>
      <c r="L137" s="424"/>
    </row>
    <row r="138" spans="1:12" ht="31.5">
      <c r="A138" s="240"/>
      <c r="B138" s="243"/>
      <c r="C138" s="244"/>
      <c r="D138" s="244"/>
      <c r="E138" s="242"/>
      <c r="J138" s="454" t="s">
        <v>662</v>
      </c>
      <c r="K138" s="424"/>
      <c r="L138" s="424"/>
    </row>
    <row r="139" spans="1:12" ht="15.75">
      <c r="A139" s="240"/>
      <c r="B139" s="243"/>
      <c r="C139" s="244"/>
      <c r="D139" s="244"/>
      <c r="E139" s="242"/>
      <c r="J139" s="454"/>
      <c r="K139" s="424"/>
      <c r="L139" s="460"/>
    </row>
    <row r="140" spans="1:12" ht="15.75">
      <c r="A140" s="240"/>
      <c r="B140" s="241"/>
      <c r="C140" s="242"/>
      <c r="D140" s="242"/>
      <c r="E140" s="242"/>
      <c r="J140" s="454" t="s">
        <v>648</v>
      </c>
      <c r="K140" s="424"/>
      <c r="L140" s="460"/>
    </row>
    <row r="141" spans="1:12" ht="15.75">
      <c r="A141" s="240"/>
      <c r="B141" s="243"/>
      <c r="C141" s="515"/>
      <c r="D141" s="515"/>
      <c r="E141" s="515"/>
      <c r="J141" s="454" t="s">
        <v>664</v>
      </c>
      <c r="K141" s="424"/>
      <c r="L141" s="424"/>
    </row>
    <row r="142" spans="1:5" ht="12.75">
      <c r="A142" s="240"/>
      <c r="B142" s="244"/>
      <c r="C142" s="512"/>
      <c r="D142" s="512"/>
      <c r="E142" s="242"/>
    </row>
    <row r="143" spans="2:12" ht="15.75">
      <c r="B143" s="243"/>
      <c r="C143" s="515"/>
      <c r="D143" s="515"/>
      <c r="E143" s="515"/>
      <c r="J143" s="430" t="s">
        <v>665</v>
      </c>
      <c r="L143" s="447"/>
    </row>
    <row r="144" spans="2:12" ht="12.75">
      <c r="B144" s="244"/>
      <c r="C144" s="512"/>
      <c r="D144" s="512"/>
      <c r="E144" s="242"/>
      <c r="L144" s="435"/>
    </row>
    <row r="145" spans="2:5" ht="12.75">
      <c r="B145" s="243"/>
      <c r="C145" s="515"/>
      <c r="D145" s="515"/>
      <c r="E145" s="515"/>
    </row>
    <row r="146" spans="2:10" ht="12.75">
      <c r="B146" s="244"/>
      <c r="C146" s="512"/>
      <c r="D146" s="512"/>
      <c r="E146" s="242"/>
      <c r="J146" s="30"/>
    </row>
    <row r="148" spans="10:12" ht="12.75">
      <c r="J148" s="435"/>
      <c r="L148" s="30"/>
    </row>
  </sheetData>
  <sheetProtection/>
  <mergeCells count="71">
    <mergeCell ref="C146:D146"/>
    <mergeCell ref="B36:F36"/>
    <mergeCell ref="B27:F27"/>
    <mergeCell ref="B97:L97"/>
    <mergeCell ref="I96:J96"/>
    <mergeCell ref="C141:E141"/>
    <mergeCell ref="G125:H125"/>
    <mergeCell ref="I76:J76"/>
    <mergeCell ref="I79:J79"/>
    <mergeCell ref="I95:J95"/>
    <mergeCell ref="C143:E143"/>
    <mergeCell ref="C144:D144"/>
    <mergeCell ref="C145:E145"/>
    <mergeCell ref="G6:H6"/>
    <mergeCell ref="B11:F11"/>
    <mergeCell ref="B15:F15"/>
    <mergeCell ref="B18:F18"/>
    <mergeCell ref="G79:H79"/>
    <mergeCell ref="C136:D136"/>
    <mergeCell ref="G14:H14"/>
    <mergeCell ref="A1:L1"/>
    <mergeCell ref="A3:L3"/>
    <mergeCell ref="A2:F2"/>
    <mergeCell ref="G4:J4"/>
    <mergeCell ref="K5:L5"/>
    <mergeCell ref="K6:L6"/>
    <mergeCell ref="I5:J5"/>
    <mergeCell ref="G18:H18"/>
    <mergeCell ref="G5:H5"/>
    <mergeCell ref="K17:L17"/>
    <mergeCell ref="K18:L18"/>
    <mergeCell ref="G16:H16"/>
    <mergeCell ref="G17:H17"/>
    <mergeCell ref="B7:F7"/>
    <mergeCell ref="I6:J6"/>
    <mergeCell ref="K19:L19"/>
    <mergeCell ref="I16:J16"/>
    <mergeCell ref="I17:J17"/>
    <mergeCell ref="I18:J18"/>
    <mergeCell ref="I19:J19"/>
    <mergeCell ref="A47:F47"/>
    <mergeCell ref="A73:F73"/>
    <mergeCell ref="A39:F39"/>
    <mergeCell ref="A67:F67"/>
    <mergeCell ref="G66:H66"/>
    <mergeCell ref="I66:J66"/>
    <mergeCell ref="G47:H47"/>
    <mergeCell ref="I47:J47"/>
    <mergeCell ref="C135:E135"/>
    <mergeCell ref="C142:D142"/>
    <mergeCell ref="A108:F108"/>
    <mergeCell ref="G128:H128"/>
    <mergeCell ref="I128:J128"/>
    <mergeCell ref="I108:J108"/>
    <mergeCell ref="G126:H126"/>
    <mergeCell ref="C133:D133"/>
    <mergeCell ref="G108:H108"/>
    <mergeCell ref="I126:J126"/>
    <mergeCell ref="B131:C131"/>
    <mergeCell ref="I125:J125"/>
    <mergeCell ref="B130:M130"/>
    <mergeCell ref="G96:H96"/>
    <mergeCell ref="B98:F98"/>
    <mergeCell ref="A101:F101"/>
    <mergeCell ref="I73:J73"/>
    <mergeCell ref="G73:H73"/>
    <mergeCell ref="A84:F84"/>
    <mergeCell ref="G95:H95"/>
    <mergeCell ref="I83:J83"/>
    <mergeCell ref="G83:H83"/>
    <mergeCell ref="G76:H76"/>
  </mergeCells>
  <printOptions/>
  <pageMargins left="0.11811023622047245" right="0.11811023622047245" top="0.1968503937007874" bottom="0.1968503937007874" header="0.31496062992125984" footer="0.31496062992125984"/>
  <pageSetup fitToHeight="0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8">
      <selection activeCell="A8" sqref="A8:G50"/>
    </sheetView>
  </sheetViews>
  <sheetFormatPr defaultColWidth="9.00390625" defaultRowHeight="12.75"/>
  <cols>
    <col min="1" max="1" width="7.25390625" style="0" customWidth="1"/>
    <col min="2" max="2" width="8.75390625" style="8" customWidth="1"/>
    <col min="3" max="3" width="38.625" style="19" customWidth="1"/>
    <col min="4" max="4" width="7.00390625" style="0" customWidth="1"/>
    <col min="5" max="5" width="12.625" style="0" customWidth="1"/>
    <col min="6" max="6" width="11.125" style="0" hidden="1" customWidth="1"/>
    <col min="7" max="7" width="14.375" style="0" hidden="1" customWidth="1"/>
  </cols>
  <sheetData>
    <row r="1" spans="1:7" ht="12.75" hidden="1">
      <c r="A1" s="494" t="s">
        <v>105</v>
      </c>
      <c r="B1" s="494"/>
      <c r="C1" s="494"/>
      <c r="D1" s="494"/>
      <c r="E1" s="494"/>
      <c r="F1" s="494"/>
      <c r="G1" s="494"/>
    </row>
    <row r="2" spans="1:7" ht="18" customHeight="1" hidden="1">
      <c r="A2" s="494" t="s">
        <v>106</v>
      </c>
      <c r="B2" s="494"/>
      <c r="C2" s="494"/>
      <c r="D2" s="494"/>
      <c r="E2" s="494"/>
      <c r="F2" s="494"/>
      <c r="G2" s="494"/>
    </row>
    <row r="3" ht="12.75" hidden="1"/>
    <row r="4" ht="12.75" hidden="1"/>
    <row r="5" ht="12.75" hidden="1"/>
    <row r="6" ht="12.75" hidden="1"/>
    <row r="7" ht="12.75" hidden="1"/>
    <row r="8" spans="1:7" ht="15.75">
      <c r="A8" s="541" t="s">
        <v>53</v>
      </c>
      <c r="B8" s="541"/>
      <c r="C8" s="541"/>
      <c r="D8" s="541"/>
      <c r="E8" s="541"/>
      <c r="F8" s="541"/>
      <c r="G8" s="541"/>
    </row>
    <row r="9" spans="1:7" ht="15.75">
      <c r="A9" s="541" t="s">
        <v>63</v>
      </c>
      <c r="B9" s="541"/>
      <c r="C9" s="541"/>
      <c r="D9" s="541"/>
      <c r="E9" s="541"/>
      <c r="F9" s="541"/>
      <c r="G9" s="541"/>
    </row>
    <row r="10" spans="1:7" ht="15.75">
      <c r="A10" s="541" t="s">
        <v>46</v>
      </c>
      <c r="B10" s="541"/>
      <c r="C10" s="541"/>
      <c r="D10" s="541"/>
      <c r="E10" s="541"/>
      <c r="F10" s="541"/>
      <c r="G10" s="541"/>
    </row>
    <row r="11" spans="1:7" ht="15.75">
      <c r="A11" s="542" t="s">
        <v>118</v>
      </c>
      <c r="B11" s="542"/>
      <c r="C11" s="542"/>
      <c r="D11" s="542"/>
      <c r="E11" s="542"/>
      <c r="F11" s="542"/>
      <c r="G11" s="542"/>
    </row>
    <row r="12" spans="1:7" ht="12.75">
      <c r="A12" s="537" t="s">
        <v>54</v>
      </c>
      <c r="B12" s="537"/>
      <c r="C12" s="538" t="s">
        <v>55</v>
      </c>
      <c r="D12" s="540" t="s">
        <v>500</v>
      </c>
      <c r="E12" s="540"/>
      <c r="F12" s="540"/>
      <c r="G12" s="540"/>
    </row>
    <row r="13" spans="1:7" ht="36">
      <c r="A13" s="20" t="s">
        <v>56</v>
      </c>
      <c r="B13" s="20" t="s">
        <v>57</v>
      </c>
      <c r="C13" s="539"/>
      <c r="D13" s="4" t="s">
        <v>58</v>
      </c>
      <c r="E13" s="21" t="s">
        <v>59</v>
      </c>
      <c r="F13" s="21" t="s">
        <v>60</v>
      </c>
      <c r="G13" s="21" t="s">
        <v>61</v>
      </c>
    </row>
    <row r="14" spans="1:7" ht="12.75">
      <c r="A14" s="22">
        <v>1</v>
      </c>
      <c r="B14" s="23">
        <v>2</v>
      </c>
      <c r="C14" s="24" t="s">
        <v>0</v>
      </c>
      <c r="D14" s="24" t="s">
        <v>1</v>
      </c>
      <c r="E14" s="22">
        <v>5</v>
      </c>
      <c r="F14" s="22">
        <v>6</v>
      </c>
      <c r="G14" s="22">
        <v>7</v>
      </c>
    </row>
    <row r="15" spans="1:7" ht="12.75">
      <c r="A15" s="14">
        <v>1</v>
      </c>
      <c r="B15" s="25"/>
      <c r="C15" s="5"/>
      <c r="D15" s="7"/>
      <c r="E15" s="14"/>
      <c r="F15" s="14"/>
      <c r="G15" s="14"/>
    </row>
    <row r="16" spans="1:7" ht="12.75">
      <c r="A16" s="14">
        <v>2</v>
      </c>
      <c r="B16" s="25"/>
      <c r="C16" s="5"/>
      <c r="D16" s="6"/>
      <c r="E16" s="14"/>
      <c r="F16" s="14"/>
      <c r="G16" s="14"/>
    </row>
    <row r="17" spans="1:7" ht="12.75">
      <c r="A17" s="14">
        <v>3</v>
      </c>
      <c r="B17" s="25"/>
      <c r="C17" s="5"/>
      <c r="D17" s="7"/>
      <c r="E17" s="14"/>
      <c r="F17" s="14"/>
      <c r="G17" s="14"/>
    </row>
    <row r="18" spans="1:7" ht="12.75">
      <c r="A18" s="14">
        <v>4</v>
      </c>
      <c r="B18" s="25"/>
      <c r="C18" s="5"/>
      <c r="D18" s="7"/>
      <c r="E18" s="14"/>
      <c r="F18" s="14"/>
      <c r="G18" s="14"/>
    </row>
    <row r="19" spans="1:7" ht="12.75">
      <c r="A19" s="14">
        <v>5</v>
      </c>
      <c r="B19" s="25"/>
      <c r="C19" s="5"/>
      <c r="D19" s="6"/>
      <c r="E19" s="14"/>
      <c r="F19" s="14"/>
      <c r="G19" s="14"/>
    </row>
    <row r="20" spans="1:7" ht="12.75">
      <c r="A20" s="14">
        <v>6</v>
      </c>
      <c r="B20" s="25"/>
      <c r="C20" s="5"/>
      <c r="D20" s="6"/>
      <c r="E20" s="14"/>
      <c r="F20" s="14"/>
      <c r="G20" s="14"/>
    </row>
    <row r="21" spans="1:7" ht="12.75">
      <c r="A21" s="14">
        <v>7</v>
      </c>
      <c r="B21" s="25"/>
      <c r="C21" s="5"/>
      <c r="D21" s="6"/>
      <c r="E21" s="14"/>
      <c r="F21" s="14"/>
      <c r="G21" s="14"/>
    </row>
    <row r="22" spans="1:7" ht="12.75">
      <c r="A22" s="14">
        <v>8</v>
      </c>
      <c r="B22" s="25"/>
      <c r="C22" s="5"/>
      <c r="D22" s="6"/>
      <c r="E22" s="14"/>
      <c r="F22" s="14"/>
      <c r="G22" s="14"/>
    </row>
    <row r="23" spans="1:7" ht="12.75">
      <c r="A23" s="14">
        <v>9</v>
      </c>
      <c r="B23" s="25"/>
      <c r="C23" s="5"/>
      <c r="D23" s="6"/>
      <c r="E23" s="14"/>
      <c r="F23" s="14"/>
      <c r="G23" s="14"/>
    </row>
    <row r="24" spans="1:7" ht="12.75">
      <c r="A24" s="14">
        <v>10</v>
      </c>
      <c r="B24" s="25"/>
      <c r="C24" s="5"/>
      <c r="D24" s="6"/>
      <c r="E24" s="14"/>
      <c r="F24" s="14"/>
      <c r="G24" s="14"/>
    </row>
    <row r="25" spans="1:7" ht="12.75">
      <c r="A25" s="14">
        <v>11</v>
      </c>
      <c r="B25" s="25"/>
      <c r="C25" s="5"/>
      <c r="D25" s="6"/>
      <c r="E25" s="14"/>
      <c r="F25" s="14"/>
      <c r="G25" s="14"/>
    </row>
    <row r="26" spans="1:7" ht="12.75">
      <c r="A26" s="14">
        <v>12</v>
      </c>
      <c r="B26" s="25"/>
      <c r="C26" s="5"/>
      <c r="D26" s="6"/>
      <c r="E26" s="14"/>
      <c r="F26" s="14"/>
      <c r="G26" s="14"/>
    </row>
    <row r="27" spans="1:7" ht="12.75">
      <c r="A27" s="14">
        <v>13</v>
      </c>
      <c r="B27" s="25"/>
      <c r="C27" s="5"/>
      <c r="D27" s="7"/>
      <c r="E27" s="14"/>
      <c r="F27" s="14"/>
      <c r="G27" s="14"/>
    </row>
    <row r="28" spans="1:7" ht="12.75">
      <c r="A28" s="14">
        <v>14</v>
      </c>
      <c r="B28" s="25"/>
      <c r="C28" s="5"/>
      <c r="D28" s="7"/>
      <c r="E28" s="14"/>
      <c r="F28" s="14"/>
      <c r="G28" s="14"/>
    </row>
    <row r="29" spans="1:7" ht="12.75">
      <c r="A29" s="14">
        <v>15</v>
      </c>
      <c r="B29" s="25"/>
      <c r="C29" s="5"/>
      <c r="D29" s="7"/>
      <c r="E29" s="14"/>
      <c r="F29" s="14"/>
      <c r="G29" s="14"/>
    </row>
    <row r="30" spans="1:7" ht="12.75">
      <c r="A30" s="14">
        <v>16</v>
      </c>
      <c r="B30" s="25"/>
      <c r="C30" s="5"/>
      <c r="D30" s="7"/>
      <c r="E30" s="14"/>
      <c r="F30" s="14"/>
      <c r="G30" s="14"/>
    </row>
    <row r="31" spans="1:7" ht="12.75">
      <c r="A31" s="14">
        <v>17</v>
      </c>
      <c r="B31" s="25"/>
      <c r="C31" s="5"/>
      <c r="D31" s="7"/>
      <c r="E31" s="14"/>
      <c r="F31" s="14"/>
      <c r="G31" s="14"/>
    </row>
    <row r="32" spans="1:7" ht="12.75">
      <c r="A32" s="14">
        <v>18</v>
      </c>
      <c r="B32" s="25"/>
      <c r="C32" s="5"/>
      <c r="D32" s="7"/>
      <c r="E32" s="14"/>
      <c r="F32" s="14"/>
      <c r="G32" s="14"/>
    </row>
    <row r="33" spans="1:7" ht="12.75">
      <c r="A33" s="14">
        <v>19</v>
      </c>
      <c r="B33" s="25"/>
      <c r="C33" s="5"/>
      <c r="D33" s="7"/>
      <c r="E33" s="14"/>
      <c r="F33" s="14"/>
      <c r="G33" s="14"/>
    </row>
    <row r="34" spans="1:7" ht="12.75">
      <c r="A34" s="14">
        <v>20</v>
      </c>
      <c r="B34" s="25"/>
      <c r="C34" s="5"/>
      <c r="D34" s="7"/>
      <c r="E34" s="14"/>
      <c r="F34" s="14"/>
      <c r="G34" s="14"/>
    </row>
    <row r="35" spans="1:7" ht="12.75">
      <c r="A35" s="14">
        <v>21</v>
      </c>
      <c r="B35" s="25"/>
      <c r="C35" s="5"/>
      <c r="D35" s="6"/>
      <c r="E35" s="14"/>
      <c r="F35" s="14"/>
      <c r="G35" s="14"/>
    </row>
    <row r="36" spans="1:7" ht="12.75">
      <c r="A36" s="14">
        <v>22</v>
      </c>
      <c r="B36" s="25"/>
      <c r="C36" s="5"/>
      <c r="D36" s="6"/>
      <c r="E36" s="14"/>
      <c r="F36" s="14"/>
      <c r="G36" s="14"/>
    </row>
    <row r="37" spans="1:7" ht="12.75">
      <c r="A37" s="14">
        <v>23</v>
      </c>
      <c r="B37" s="25"/>
      <c r="C37" s="5"/>
      <c r="D37" s="6"/>
      <c r="E37" s="14"/>
      <c r="F37" s="14"/>
      <c r="G37" s="14"/>
    </row>
    <row r="38" spans="1:7" ht="12.75">
      <c r="A38" s="14">
        <v>24</v>
      </c>
      <c r="B38" s="25"/>
      <c r="C38" s="5"/>
      <c r="D38" s="6"/>
      <c r="E38" s="14"/>
      <c r="F38" s="14"/>
      <c r="G38" s="14"/>
    </row>
    <row r="39" spans="1:7" ht="12.75">
      <c r="A39" s="14">
        <v>25</v>
      </c>
      <c r="B39" s="25"/>
      <c r="C39" s="5"/>
      <c r="D39" s="6"/>
      <c r="E39" s="14"/>
      <c r="F39" s="14"/>
      <c r="G39" s="14"/>
    </row>
    <row r="40" spans="1:7" ht="12.75">
      <c r="A40" s="14">
        <v>26</v>
      </c>
      <c r="B40" s="25"/>
      <c r="C40" s="5"/>
      <c r="D40" s="6"/>
      <c r="E40" s="14"/>
      <c r="F40" s="14"/>
      <c r="G40" s="14"/>
    </row>
    <row r="41" spans="1:7" ht="12.75">
      <c r="A41" s="14">
        <v>27</v>
      </c>
      <c r="B41" s="25"/>
      <c r="C41" s="5"/>
      <c r="D41" s="6"/>
      <c r="E41" s="14"/>
      <c r="F41" s="14"/>
      <c r="G41" s="14"/>
    </row>
    <row r="42" spans="1:7" ht="12.75">
      <c r="A42" s="14">
        <v>28</v>
      </c>
      <c r="B42" s="25"/>
      <c r="C42" s="5"/>
      <c r="D42" s="6"/>
      <c r="E42" s="14"/>
      <c r="F42" s="14"/>
      <c r="G42" s="14"/>
    </row>
    <row r="43" spans="1:7" ht="12.75">
      <c r="A43" s="14">
        <v>29</v>
      </c>
      <c r="B43" s="25"/>
      <c r="C43" s="5"/>
      <c r="D43" s="6"/>
      <c r="E43" s="14"/>
      <c r="F43" s="14"/>
      <c r="G43" s="14"/>
    </row>
    <row r="44" spans="1:7" ht="12.75">
      <c r="A44" s="14">
        <v>30</v>
      </c>
      <c r="B44" s="25"/>
      <c r="C44" s="5"/>
      <c r="D44" s="6"/>
      <c r="E44" s="14"/>
      <c r="F44" s="14"/>
      <c r="G44" s="14"/>
    </row>
    <row r="45" spans="1:7" ht="12.75">
      <c r="A45" s="14">
        <v>31</v>
      </c>
      <c r="B45" s="25"/>
      <c r="C45" s="5"/>
      <c r="D45" s="6"/>
      <c r="E45" s="14"/>
      <c r="F45" s="14"/>
      <c r="G45" s="14"/>
    </row>
    <row r="46" spans="1:7" ht="15">
      <c r="A46" s="543" t="s">
        <v>64</v>
      </c>
      <c r="B46" s="543"/>
      <c r="C46" s="543"/>
      <c r="D46" s="543"/>
      <c r="E46" s="543"/>
      <c r="F46" s="543"/>
      <c r="G46" s="14"/>
    </row>
    <row r="47" spans="1:7" ht="15">
      <c r="A47" s="26"/>
      <c r="B47" s="26"/>
      <c r="C47" s="26"/>
      <c r="D47" s="26"/>
      <c r="E47" s="26"/>
      <c r="F47" s="26"/>
      <c r="G47" s="2"/>
    </row>
    <row r="48" spans="2:7" ht="15.75" thickBot="1">
      <c r="B48" s="61" t="s">
        <v>501</v>
      </c>
      <c r="C48" s="183"/>
      <c r="D48" s="59"/>
      <c r="E48" s="185"/>
      <c r="F48" s="17"/>
      <c r="G48" s="2"/>
    </row>
    <row r="49" spans="1:5" ht="15">
      <c r="A49" s="26"/>
      <c r="B49" s="26"/>
      <c r="C49" s="26"/>
      <c r="D49" s="26"/>
      <c r="E49" s="2"/>
    </row>
    <row r="50" spans="1:5" ht="15.75" thickBot="1">
      <c r="A50" s="26"/>
      <c r="B50" s="184" t="s">
        <v>502</v>
      </c>
      <c r="C50" s="184"/>
      <c r="D50" s="184"/>
      <c r="E50" s="59"/>
    </row>
    <row r="51" spans="1:7" ht="12.75">
      <c r="A51" s="497"/>
      <c r="B51" s="497"/>
      <c r="C51" s="497"/>
      <c r="D51" s="497"/>
      <c r="E51" s="497"/>
      <c r="F51" s="497"/>
      <c r="G51" s="497"/>
    </row>
    <row r="52" spans="1:2" ht="12.75">
      <c r="A52" s="8"/>
      <c r="B52" s="1"/>
    </row>
    <row r="53" spans="1:7" ht="12.75">
      <c r="A53" s="497"/>
      <c r="B53" s="497"/>
      <c r="C53" s="497"/>
      <c r="D53" s="497"/>
      <c r="E53" s="497"/>
      <c r="F53" s="497"/>
      <c r="G53" s="497"/>
    </row>
    <row r="54" spans="1:2" ht="12.75">
      <c r="A54" s="8"/>
      <c r="B54" s="1"/>
    </row>
    <row r="55" spans="1:2" ht="12.75">
      <c r="A55" s="8"/>
      <c r="B55" s="1"/>
    </row>
    <row r="56" spans="1:7" ht="12.75">
      <c r="A56" s="497"/>
      <c r="B56" s="497"/>
      <c r="C56" s="497"/>
      <c r="D56" s="497"/>
      <c r="E56" s="497"/>
      <c r="F56" s="497"/>
      <c r="G56" s="497"/>
    </row>
  </sheetData>
  <sheetProtection/>
  <mergeCells count="16">
    <mergeCell ref="A53:C53"/>
    <mergeCell ref="A56:C56"/>
    <mergeCell ref="D56:G56"/>
    <mergeCell ref="A46:F46"/>
    <mergeCell ref="D51:G51"/>
    <mergeCell ref="D53:G53"/>
    <mergeCell ref="A51:C51"/>
    <mergeCell ref="A1:G1"/>
    <mergeCell ref="A12:B12"/>
    <mergeCell ref="C12:C13"/>
    <mergeCell ref="D12:G12"/>
    <mergeCell ref="A2:G2"/>
    <mergeCell ref="A8:G8"/>
    <mergeCell ref="A9:G9"/>
    <mergeCell ref="A10:G10"/>
    <mergeCell ref="A11:G1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42.75390625" style="0" customWidth="1"/>
    <col min="2" max="2" width="7.875" style="0" customWidth="1"/>
    <col min="3" max="3" width="14.625" style="0" customWidth="1"/>
    <col min="4" max="4" width="14.875" style="0" customWidth="1"/>
    <col min="5" max="5" width="12.875" style="0" customWidth="1"/>
  </cols>
  <sheetData>
    <row r="1" spans="1:7" ht="12.75">
      <c r="A1" s="494"/>
      <c r="B1" s="494"/>
      <c r="C1" s="494"/>
      <c r="D1" s="494"/>
      <c r="E1" s="494"/>
      <c r="F1" s="3"/>
      <c r="G1" s="3"/>
    </row>
    <row r="2" spans="1:7" ht="15" customHeight="1">
      <c r="A2" s="494"/>
      <c r="B2" s="494"/>
      <c r="C2" s="494"/>
      <c r="D2" s="494"/>
      <c r="E2" s="494"/>
      <c r="F2" s="3"/>
      <c r="G2" s="3"/>
    </row>
    <row r="6" spans="1:5" ht="18">
      <c r="A6" s="498" t="s">
        <v>65</v>
      </c>
      <c r="B6" s="498"/>
      <c r="C6" s="498"/>
      <c r="D6" s="498"/>
      <c r="E6" s="498"/>
    </row>
    <row r="7" spans="1:5" ht="18">
      <c r="A7" s="499" t="s">
        <v>66</v>
      </c>
      <c r="B7" s="499"/>
      <c r="C7" s="499"/>
      <c r="D7" s="499"/>
      <c r="E7" s="499"/>
    </row>
    <row r="8" spans="1:5" ht="18">
      <c r="A8" s="498" t="s">
        <v>67</v>
      </c>
      <c r="B8" s="498"/>
      <c r="C8" s="498"/>
      <c r="D8" s="498"/>
      <c r="E8" s="498"/>
    </row>
    <row r="9" spans="1:5" ht="18">
      <c r="A9" s="498" t="s">
        <v>198</v>
      </c>
      <c r="B9" s="498"/>
      <c r="C9" s="498"/>
      <c r="D9" s="498"/>
      <c r="E9" s="498"/>
    </row>
    <row r="10" spans="1:4" ht="15.75">
      <c r="A10" s="9"/>
      <c r="B10" s="9"/>
      <c r="C10" s="9"/>
      <c r="D10" s="9"/>
    </row>
    <row r="11" spans="1:5" ht="30">
      <c r="A11" s="10" t="s">
        <v>26</v>
      </c>
      <c r="B11" s="10" t="s">
        <v>47</v>
      </c>
      <c r="C11" s="15" t="s">
        <v>27</v>
      </c>
      <c r="D11" s="15" t="s">
        <v>48</v>
      </c>
      <c r="E11" s="15" t="s">
        <v>49</v>
      </c>
    </row>
    <row r="12" spans="1:5" ht="15">
      <c r="A12" s="12" t="s">
        <v>28</v>
      </c>
      <c r="B12" s="12"/>
      <c r="C12" s="11"/>
      <c r="D12" s="10"/>
      <c r="E12" s="14"/>
    </row>
    <row r="13" spans="1:5" ht="12.75">
      <c r="A13" s="12" t="s">
        <v>30</v>
      </c>
      <c r="B13" s="13" t="s">
        <v>5</v>
      </c>
      <c r="C13" s="14"/>
      <c r="D13" s="14"/>
      <c r="E13" s="14"/>
    </row>
    <row r="14" spans="1:5" ht="12.75">
      <c r="A14" s="12" t="s">
        <v>31</v>
      </c>
      <c r="B14" s="13" t="s">
        <v>5</v>
      </c>
      <c r="C14" s="14"/>
      <c r="D14" s="14"/>
      <c r="E14" s="14"/>
    </row>
    <row r="15" spans="1:5" ht="25.5">
      <c r="A15" s="27" t="s">
        <v>32</v>
      </c>
      <c r="B15" s="13" t="s">
        <v>8</v>
      </c>
      <c r="C15" s="28"/>
      <c r="D15" s="14"/>
      <c r="E15" s="14"/>
    </row>
    <row r="16" spans="1:5" ht="12.75">
      <c r="A16" s="27" t="s">
        <v>33</v>
      </c>
      <c r="B16" s="13" t="s">
        <v>8</v>
      </c>
      <c r="C16" s="28"/>
      <c r="D16" s="14"/>
      <c r="E16" s="14"/>
    </row>
    <row r="17" spans="1:5" ht="12.75">
      <c r="A17" s="27" t="s">
        <v>34</v>
      </c>
      <c r="B17" s="13" t="s">
        <v>8</v>
      </c>
      <c r="C17" s="28"/>
      <c r="D17" s="14"/>
      <c r="E17" s="14"/>
    </row>
    <row r="18" spans="1:5" ht="12.75">
      <c r="A18" s="27" t="s">
        <v>35</v>
      </c>
      <c r="B18" s="13" t="s">
        <v>8</v>
      </c>
      <c r="C18" s="28"/>
      <c r="D18" s="14"/>
      <c r="E18" s="14"/>
    </row>
    <row r="19" spans="1:5" ht="12.75">
      <c r="A19" s="27" t="s">
        <v>36</v>
      </c>
      <c r="B19" s="13" t="s">
        <v>8</v>
      </c>
      <c r="C19" s="28"/>
      <c r="D19" s="14"/>
      <c r="E19" s="14"/>
    </row>
    <row r="20" spans="1:5" ht="25.5">
      <c r="A20" s="27" t="s">
        <v>37</v>
      </c>
      <c r="B20" s="13" t="s">
        <v>5</v>
      </c>
      <c r="C20" s="28"/>
      <c r="D20" s="14"/>
      <c r="E20" s="14"/>
    </row>
    <row r="21" spans="1:5" ht="12.75">
      <c r="A21" s="27" t="s">
        <v>38</v>
      </c>
      <c r="B21" s="13" t="s">
        <v>50</v>
      </c>
      <c r="C21" s="28"/>
      <c r="D21" s="14"/>
      <c r="E21" s="14"/>
    </row>
    <row r="22" spans="1:5" ht="12.75">
      <c r="A22" s="29" t="s">
        <v>29</v>
      </c>
      <c r="B22" s="13"/>
      <c r="C22" s="28"/>
      <c r="D22" s="14"/>
      <c r="E22" s="14"/>
    </row>
    <row r="23" spans="1:5" ht="12.75">
      <c r="A23" s="29" t="s">
        <v>39</v>
      </c>
      <c r="B23" s="13" t="s">
        <v>50</v>
      </c>
      <c r="C23" s="28"/>
      <c r="D23" s="14"/>
      <c r="E23" s="14"/>
    </row>
    <row r="24" spans="1:5" ht="12.75">
      <c r="A24" s="29" t="s">
        <v>40</v>
      </c>
      <c r="B24" s="13" t="s">
        <v>50</v>
      </c>
      <c r="C24" s="28"/>
      <c r="D24" s="14"/>
      <c r="E24" s="14"/>
    </row>
    <row r="25" spans="1:5" ht="12.75">
      <c r="A25" s="27" t="s">
        <v>41</v>
      </c>
      <c r="B25" s="13" t="s">
        <v>8</v>
      </c>
      <c r="C25" s="28"/>
      <c r="D25" s="14"/>
      <c r="E25" s="14"/>
    </row>
    <row r="26" spans="1:5" ht="12.75">
      <c r="A26" s="27" t="s">
        <v>42</v>
      </c>
      <c r="B26" s="13" t="s">
        <v>8</v>
      </c>
      <c r="C26" s="28"/>
      <c r="D26" s="14"/>
      <c r="E26" s="14"/>
    </row>
    <row r="27" spans="1:5" ht="25.5">
      <c r="A27" s="27" t="s">
        <v>43</v>
      </c>
      <c r="B27" s="13" t="s">
        <v>51</v>
      </c>
      <c r="C27" s="28"/>
      <c r="D27" s="14"/>
      <c r="E27" s="14"/>
    </row>
    <row r="28" spans="1:5" ht="25.5">
      <c r="A28" s="27" t="s">
        <v>44</v>
      </c>
      <c r="B28" s="13" t="s">
        <v>8</v>
      </c>
      <c r="C28" s="28"/>
      <c r="D28" s="14"/>
      <c r="E28" s="14"/>
    </row>
    <row r="29" spans="1:5" ht="12.75">
      <c r="A29" s="27" t="s">
        <v>45</v>
      </c>
      <c r="B29" s="13" t="s">
        <v>68</v>
      </c>
      <c r="C29" s="28"/>
      <c r="D29" s="14"/>
      <c r="E29" s="14"/>
    </row>
    <row r="30" spans="1:5" ht="12.75">
      <c r="A30" s="27" t="s">
        <v>69</v>
      </c>
      <c r="B30" s="13" t="s">
        <v>62</v>
      </c>
      <c r="C30" s="28"/>
      <c r="D30" s="28"/>
      <c r="E30" s="14"/>
    </row>
    <row r="31" spans="1:5" ht="15">
      <c r="A31" s="544" t="s">
        <v>52</v>
      </c>
      <c r="B31" s="545"/>
      <c r="C31" s="546"/>
      <c r="D31" s="16"/>
      <c r="E31" s="14"/>
    </row>
    <row r="32" spans="1:5" ht="15">
      <c r="A32" s="17"/>
      <c r="B32" s="17"/>
      <c r="C32" s="17"/>
      <c r="D32" s="18"/>
      <c r="E32" s="2"/>
    </row>
    <row r="33" spans="1:5" ht="15">
      <c r="A33" s="17"/>
      <c r="B33" s="17"/>
      <c r="C33" s="17"/>
      <c r="D33" s="18"/>
      <c r="E33" s="2"/>
    </row>
    <row r="34" spans="1:4" ht="15">
      <c r="A34" s="26" t="s">
        <v>77</v>
      </c>
      <c r="B34" s="26"/>
      <c r="C34" s="26" t="s">
        <v>78</v>
      </c>
      <c r="D34" s="2"/>
    </row>
    <row r="35" spans="1:4" ht="15">
      <c r="A35" s="26"/>
      <c r="B35" s="26"/>
      <c r="C35" s="26"/>
      <c r="D35" s="2"/>
    </row>
    <row r="36" spans="1:7" ht="12.75">
      <c r="A36" s="8"/>
      <c r="B36" s="8"/>
      <c r="C36" s="3"/>
      <c r="D36" s="3"/>
      <c r="E36" s="3"/>
      <c r="F36" s="3"/>
      <c r="G36" s="3"/>
    </row>
    <row r="37" spans="1:2" ht="12.75">
      <c r="A37" s="8"/>
      <c r="B37" s="1"/>
    </row>
    <row r="38" spans="1:7" ht="12.75">
      <c r="A38" s="8"/>
      <c r="B38" s="1"/>
      <c r="C38" s="3"/>
      <c r="D38" s="3"/>
      <c r="E38" s="3"/>
      <c r="F38" s="3"/>
      <c r="G38" s="3"/>
    </row>
    <row r="39" spans="1:3" ht="12.75">
      <c r="A39" s="497"/>
      <c r="B39" s="497"/>
      <c r="C39" s="497"/>
    </row>
    <row r="40" spans="1:3" ht="12.75">
      <c r="A40" s="8"/>
      <c r="B40" s="1"/>
      <c r="C40" s="19"/>
    </row>
    <row r="41" spans="1:7" ht="12.75">
      <c r="A41" s="497"/>
      <c r="B41" s="497"/>
      <c r="C41" s="497"/>
      <c r="D41" s="497"/>
      <c r="E41" s="497"/>
      <c r="F41" s="497"/>
      <c r="G41" s="497"/>
    </row>
  </sheetData>
  <sheetProtection/>
  <mergeCells count="10">
    <mergeCell ref="A41:C41"/>
    <mergeCell ref="D41:G41"/>
    <mergeCell ref="A39:C39"/>
    <mergeCell ref="A2:E2"/>
    <mergeCell ref="A31:C31"/>
    <mergeCell ref="A8:E8"/>
    <mergeCell ref="A1:E1"/>
    <mergeCell ref="A6:E6"/>
    <mergeCell ref="A7:E7"/>
    <mergeCell ref="A9:E9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E16"/>
  <sheetViews>
    <sheetView zoomScalePageLayoutView="0" workbookViewId="0" topLeftCell="A1">
      <selection activeCell="E15" sqref="E15"/>
    </sheetView>
  </sheetViews>
  <sheetFormatPr defaultColWidth="9.00390625" defaultRowHeight="12.75"/>
  <cols>
    <col min="2" max="2" width="10.75390625" style="0" customWidth="1"/>
    <col min="5" max="5" width="16.875" style="0" customWidth="1"/>
  </cols>
  <sheetData>
    <row r="5" spans="2:5" ht="12.75">
      <c r="B5" s="65"/>
      <c r="C5" s="65" t="s">
        <v>408</v>
      </c>
      <c r="D5" s="65"/>
      <c r="E5" s="65"/>
    </row>
    <row r="6" spans="2:5" ht="12.75">
      <c r="B6" s="65" t="s">
        <v>409</v>
      </c>
      <c r="C6" s="65"/>
      <c r="D6" s="65"/>
      <c r="E6" s="65"/>
    </row>
    <row r="7" spans="2:5" ht="12.75">
      <c r="B7" s="65" t="s">
        <v>410</v>
      </c>
      <c r="C7" s="65"/>
      <c r="D7" s="65"/>
      <c r="E7" s="65"/>
    </row>
    <row r="8" ht="13.5" thickBot="1"/>
    <row r="9" spans="1:5" ht="13.5" thickBot="1">
      <c r="A9" s="41" t="s">
        <v>411</v>
      </c>
      <c r="B9" s="84"/>
      <c r="C9" s="84"/>
      <c r="D9" s="85"/>
      <c r="E9" s="47" t="s">
        <v>413</v>
      </c>
    </row>
    <row r="10" spans="1:5" ht="12.75">
      <c r="A10" s="86" t="s">
        <v>196</v>
      </c>
      <c r="B10" s="88" t="s">
        <v>412</v>
      </c>
      <c r="C10" s="89"/>
      <c r="D10" s="54"/>
      <c r="E10" s="86"/>
    </row>
    <row r="11" spans="1:5" ht="13.5" thickBot="1">
      <c r="A11" s="87"/>
      <c r="B11" s="43" t="s">
        <v>414</v>
      </c>
      <c r="C11" s="44"/>
      <c r="D11" s="45"/>
      <c r="E11" s="90">
        <f>18849.76/176*4</f>
        <v>428.40363636363634</v>
      </c>
    </row>
    <row r="12" spans="1:5" ht="13.5" thickBot="1">
      <c r="A12" s="92" t="s">
        <v>199</v>
      </c>
      <c r="B12" s="93" t="s">
        <v>415</v>
      </c>
      <c r="C12" s="94"/>
      <c r="D12" s="95"/>
      <c r="E12" s="96">
        <f>0.202*E11</f>
        <v>86.53753454545455</v>
      </c>
    </row>
    <row r="13" spans="1:5" ht="13.5" thickBot="1">
      <c r="A13" s="47" t="s">
        <v>200</v>
      </c>
      <c r="B13" s="97" t="s">
        <v>419</v>
      </c>
      <c r="C13" s="98"/>
      <c r="D13" s="99"/>
      <c r="E13" s="91">
        <f>1*E11</f>
        <v>428.40363636363634</v>
      </c>
    </row>
    <row r="14" spans="1:5" ht="13.5" thickBot="1">
      <c r="A14" s="92" t="s">
        <v>201</v>
      </c>
      <c r="B14" s="56" t="s">
        <v>418</v>
      </c>
      <c r="C14" s="2"/>
      <c r="D14" s="100"/>
      <c r="E14" s="96">
        <f>(E11+E12+E13)*10%</f>
        <v>94.33448072727273</v>
      </c>
    </row>
    <row r="15" spans="1:5" ht="13.5" thickBot="1">
      <c r="A15" s="47" t="s">
        <v>202</v>
      </c>
      <c r="B15" s="97" t="s">
        <v>416</v>
      </c>
      <c r="C15" s="98"/>
      <c r="D15" s="99"/>
      <c r="E15" s="91">
        <f>500</f>
        <v>500</v>
      </c>
    </row>
    <row r="16" spans="1:5" ht="13.5" thickBot="1">
      <c r="A16" s="47"/>
      <c r="B16" s="101" t="s">
        <v>417</v>
      </c>
      <c r="C16" s="102"/>
      <c r="D16" s="103"/>
      <c r="E16" s="104">
        <f>E11+E12+E13+E14+E15</f>
        <v>1537.679288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6"/>
  <sheetViews>
    <sheetView zoomScalePageLayoutView="0" workbookViewId="0" topLeftCell="A1">
      <selection activeCell="D6" sqref="D6"/>
    </sheetView>
  </sheetViews>
  <sheetFormatPr defaultColWidth="9.00390625" defaultRowHeight="12.75"/>
  <sheetData>
    <row r="3" spans="1:4" ht="12.75">
      <c r="A3" t="s">
        <v>472</v>
      </c>
      <c r="D3" t="s">
        <v>473</v>
      </c>
    </row>
    <row r="4" spans="1:4" ht="12.75">
      <c r="A4" t="s">
        <v>474</v>
      </c>
      <c r="D4" t="s">
        <v>475</v>
      </c>
    </row>
    <row r="5" spans="1:5" ht="12.75">
      <c r="A5" t="s">
        <v>476</v>
      </c>
      <c r="E5" t="s">
        <v>477</v>
      </c>
    </row>
    <row r="6" ht="12.75">
      <c r="A6" t="s">
        <v>478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04"/>
  <sheetViews>
    <sheetView zoomScalePageLayoutView="0" workbookViewId="0" topLeftCell="A151">
      <selection activeCell="D170" sqref="D170"/>
    </sheetView>
  </sheetViews>
  <sheetFormatPr defaultColWidth="9.00390625" defaultRowHeight="12.75"/>
  <cols>
    <col min="1" max="1" width="6.00390625" style="8" customWidth="1"/>
    <col min="2" max="2" width="59.75390625" style="19" customWidth="1"/>
    <col min="3" max="3" width="22.875" style="0" customWidth="1"/>
    <col min="4" max="4" width="22.125" style="30" customWidth="1"/>
    <col min="5" max="5" width="10.125" style="0" bestFit="1" customWidth="1"/>
  </cols>
  <sheetData>
    <row r="1" ht="34.5" customHeight="1">
      <c r="D1" s="30" t="s">
        <v>532</v>
      </c>
    </row>
    <row r="2" spans="3:4" ht="29.25" customHeight="1">
      <c r="C2" s="180" t="s">
        <v>489</v>
      </c>
      <c r="D2" s="70"/>
    </row>
    <row r="3" spans="3:4" ht="28.5" customHeight="1">
      <c r="C3" s="180" t="s">
        <v>523</v>
      </c>
      <c r="D3" s="70"/>
    </row>
    <row r="4" spans="3:4" ht="33" customHeight="1" thickBot="1">
      <c r="C4" s="181"/>
      <c r="D4" s="182" t="s">
        <v>495</v>
      </c>
    </row>
    <row r="5" spans="3:4" ht="18">
      <c r="C5" s="180"/>
      <c r="D5" s="70"/>
    </row>
    <row r="6" spans="3:4" ht="18">
      <c r="C6" s="180"/>
      <c r="D6" s="70"/>
    </row>
    <row r="7" spans="3:4" ht="15">
      <c r="C7" s="66"/>
      <c r="D7" s="70"/>
    </row>
    <row r="8" spans="1:18" ht="21" customHeight="1">
      <c r="A8" s="550" t="s">
        <v>79</v>
      </c>
      <c r="B8" s="550"/>
      <c r="C8" s="550"/>
      <c r="D8" s="550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1:18" ht="21" customHeight="1">
      <c r="A9" s="550" t="s">
        <v>400</v>
      </c>
      <c r="B9" s="550"/>
      <c r="C9" s="550"/>
      <c r="D9" s="550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1:18" ht="21" customHeight="1">
      <c r="A10" s="81"/>
      <c r="B10" s="550" t="s">
        <v>552</v>
      </c>
      <c r="C10" s="550"/>
      <c r="D10" s="81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2" customHeight="1" thickBot="1">
      <c r="A11" s="551"/>
      <c r="B11" s="551"/>
      <c r="C11" s="551"/>
      <c r="D11" s="551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spans="1:18" ht="45" customHeight="1">
      <c r="A12" s="67" t="s">
        <v>2</v>
      </c>
      <c r="B12" s="68" t="s">
        <v>3</v>
      </c>
      <c r="C12" s="68" t="s">
        <v>197</v>
      </c>
      <c r="D12" s="69" t="s">
        <v>407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</row>
    <row r="13" spans="1:18" ht="24.75" customHeight="1" thickBot="1">
      <c r="A13" s="552" t="s">
        <v>107</v>
      </c>
      <c r="B13" s="553"/>
      <c r="C13" s="553"/>
      <c r="D13" s="554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</row>
    <row r="14" spans="1:18" ht="51" customHeight="1">
      <c r="A14" s="127" t="s">
        <v>196</v>
      </c>
      <c r="B14" s="131" t="s">
        <v>95</v>
      </c>
      <c r="C14" s="134" t="s">
        <v>5</v>
      </c>
      <c r="D14" s="112">
        <v>1555</v>
      </c>
      <c r="E14" s="70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</row>
    <row r="15" spans="1:18" ht="39" customHeight="1">
      <c r="A15" s="128" t="s">
        <v>199</v>
      </c>
      <c r="B15" s="132" t="s">
        <v>96</v>
      </c>
      <c r="C15" s="135" t="s">
        <v>5</v>
      </c>
      <c r="D15" s="113">
        <v>561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</row>
    <row r="16" spans="1:18" ht="32.25" customHeight="1">
      <c r="A16" s="128" t="s">
        <v>200</v>
      </c>
      <c r="B16" s="132" t="s">
        <v>6</v>
      </c>
      <c r="C16" s="123" t="s">
        <v>7</v>
      </c>
      <c r="D16" s="113">
        <v>447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</row>
    <row r="17" spans="1:18" ht="30.75" customHeight="1">
      <c r="A17" s="129" t="s">
        <v>201</v>
      </c>
      <c r="B17" s="132" t="s">
        <v>91</v>
      </c>
      <c r="C17" s="135" t="s">
        <v>5</v>
      </c>
      <c r="D17" s="113">
        <v>592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18" ht="31.5" customHeight="1">
      <c r="A18" s="129" t="s">
        <v>202</v>
      </c>
      <c r="B18" s="132" t="s">
        <v>420</v>
      </c>
      <c r="C18" s="135" t="s">
        <v>5</v>
      </c>
      <c r="D18" s="113">
        <v>145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</row>
    <row r="19" spans="1:18" ht="31.5" customHeight="1">
      <c r="A19" s="129" t="s">
        <v>203</v>
      </c>
      <c r="B19" s="132" t="s">
        <v>124</v>
      </c>
      <c r="C19" s="135" t="s">
        <v>8</v>
      </c>
      <c r="D19" s="113">
        <v>964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spans="1:18" ht="44.25" customHeight="1">
      <c r="A20" s="129" t="s">
        <v>204</v>
      </c>
      <c r="B20" s="132" t="s">
        <v>125</v>
      </c>
      <c r="C20" s="123" t="s">
        <v>11</v>
      </c>
      <c r="D20" s="113">
        <v>112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</row>
    <row r="21" spans="1:18" ht="54" customHeight="1">
      <c r="A21" s="129" t="s">
        <v>205</v>
      </c>
      <c r="B21" s="132" t="s">
        <v>126</v>
      </c>
      <c r="C21" s="123" t="s">
        <v>5</v>
      </c>
      <c r="D21" s="113">
        <v>153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</row>
    <row r="22" spans="1:18" ht="47.25" customHeight="1">
      <c r="A22" s="129" t="s">
        <v>206</v>
      </c>
      <c r="B22" s="132" t="s">
        <v>99</v>
      </c>
      <c r="C22" s="123" t="s">
        <v>5</v>
      </c>
      <c r="D22" s="113">
        <v>630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</row>
    <row r="23" spans="1:18" ht="33" customHeight="1">
      <c r="A23" s="129" t="s">
        <v>207</v>
      </c>
      <c r="B23" s="132" t="s">
        <v>100</v>
      </c>
      <c r="C23" s="123" t="s">
        <v>5</v>
      </c>
      <c r="D23" s="113">
        <v>1289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</row>
    <row r="24" spans="1:18" ht="15.75">
      <c r="A24" s="129" t="s">
        <v>208</v>
      </c>
      <c r="B24" s="132" t="s">
        <v>127</v>
      </c>
      <c r="C24" s="135" t="s">
        <v>128</v>
      </c>
      <c r="D24" s="113">
        <v>260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</row>
    <row r="25" spans="1:18" ht="15.75">
      <c r="A25" s="129" t="s">
        <v>209</v>
      </c>
      <c r="B25" s="132" t="s">
        <v>129</v>
      </c>
      <c r="C25" s="135" t="s">
        <v>128</v>
      </c>
      <c r="D25" s="113">
        <v>1752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</row>
    <row r="26" spans="1:18" ht="31.5">
      <c r="A26" s="129" t="s">
        <v>210</v>
      </c>
      <c r="B26" s="132" t="s">
        <v>130</v>
      </c>
      <c r="C26" s="135" t="s">
        <v>8</v>
      </c>
      <c r="D26" s="113">
        <v>2004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</row>
    <row r="27" spans="1:18" ht="15.75">
      <c r="A27" s="129" t="s">
        <v>211</v>
      </c>
      <c r="B27" s="132" t="s">
        <v>98</v>
      </c>
      <c r="C27" s="135" t="s">
        <v>5</v>
      </c>
      <c r="D27" s="113">
        <v>2570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</row>
    <row r="28" spans="1:18" ht="15.75">
      <c r="A28" s="129" t="s">
        <v>212</v>
      </c>
      <c r="B28" s="132" t="s">
        <v>75</v>
      </c>
      <c r="C28" s="123" t="s">
        <v>14</v>
      </c>
      <c r="D28" s="113">
        <v>331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</row>
    <row r="29" spans="1:18" ht="15.75">
      <c r="A29" s="129" t="s">
        <v>213</v>
      </c>
      <c r="B29" s="132" t="s">
        <v>90</v>
      </c>
      <c r="C29" s="135" t="s">
        <v>12</v>
      </c>
      <c r="D29" s="113">
        <v>12593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</row>
    <row r="30" spans="1:18" ht="15.75">
      <c r="A30" s="129" t="s">
        <v>214</v>
      </c>
      <c r="B30" s="132" t="s">
        <v>73</v>
      </c>
      <c r="C30" s="135" t="s">
        <v>12</v>
      </c>
      <c r="D30" s="113">
        <v>7630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</row>
    <row r="31" spans="1:18" ht="15.75">
      <c r="A31" s="129" t="s">
        <v>215</v>
      </c>
      <c r="B31" s="132" t="s">
        <v>97</v>
      </c>
      <c r="C31" s="123" t="s">
        <v>8</v>
      </c>
      <c r="D31" s="113">
        <v>540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</row>
    <row r="32" spans="1:18" ht="15.75">
      <c r="A32" s="129" t="s">
        <v>550</v>
      </c>
      <c r="B32" s="132" t="s">
        <v>376</v>
      </c>
      <c r="C32" s="123" t="s">
        <v>14</v>
      </c>
      <c r="D32" s="113">
        <v>668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</row>
    <row r="33" spans="1:18" ht="15.75">
      <c r="A33" s="129" t="s">
        <v>216</v>
      </c>
      <c r="B33" s="132" t="s">
        <v>377</v>
      </c>
      <c r="C33" s="123" t="s">
        <v>14</v>
      </c>
      <c r="D33" s="113">
        <v>117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  <row r="34" spans="1:18" ht="32.25" thickBot="1">
      <c r="A34" s="130" t="s">
        <v>375</v>
      </c>
      <c r="B34" s="133" t="s">
        <v>378</v>
      </c>
      <c r="C34" s="124" t="s">
        <v>14</v>
      </c>
      <c r="D34" s="114">
        <v>231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</row>
    <row r="35" spans="1:18" ht="21.75" customHeight="1" thickBot="1">
      <c r="A35" s="547" t="s">
        <v>108</v>
      </c>
      <c r="B35" s="548"/>
      <c r="C35" s="548"/>
      <c r="D35" s="549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</row>
    <row r="36" spans="1:18" ht="15.75">
      <c r="A36" s="200" t="s">
        <v>217</v>
      </c>
      <c r="B36" s="201" t="s">
        <v>131</v>
      </c>
      <c r="C36" s="202" t="s">
        <v>8</v>
      </c>
      <c r="D36" s="112">
        <v>132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</row>
    <row r="37" spans="1:18" ht="15.75">
      <c r="A37" s="203" t="s">
        <v>218</v>
      </c>
      <c r="B37" s="204" t="s">
        <v>132</v>
      </c>
      <c r="C37" s="205" t="s">
        <v>8</v>
      </c>
      <c r="D37" s="113">
        <v>259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</row>
    <row r="38" spans="1:18" ht="15.75">
      <c r="A38" s="203" t="s">
        <v>219</v>
      </c>
      <c r="B38" s="204" t="s">
        <v>112</v>
      </c>
      <c r="C38" s="205" t="s">
        <v>8</v>
      </c>
      <c r="D38" s="113">
        <v>802</v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</row>
    <row r="39" spans="1:18" ht="15.75">
      <c r="A39" s="203" t="s">
        <v>220</v>
      </c>
      <c r="B39" s="204" t="s">
        <v>9</v>
      </c>
      <c r="C39" s="205" t="s">
        <v>8</v>
      </c>
      <c r="D39" s="113">
        <v>494</v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</row>
    <row r="40" spans="1:18" ht="31.5">
      <c r="A40" s="203" t="s">
        <v>221</v>
      </c>
      <c r="B40" s="204" t="s">
        <v>10</v>
      </c>
      <c r="C40" s="205" t="s">
        <v>5</v>
      </c>
      <c r="D40" s="113">
        <v>451</v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</row>
    <row r="41" spans="1:18" ht="31.5">
      <c r="A41" s="206" t="s">
        <v>535</v>
      </c>
      <c r="B41" s="207" t="s">
        <v>536</v>
      </c>
      <c r="C41" s="208" t="s">
        <v>5</v>
      </c>
      <c r="D41" s="213">
        <v>1277</v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</row>
    <row r="42" spans="1:4" ht="15.75">
      <c r="A42" s="206" t="s">
        <v>551</v>
      </c>
      <c r="B42" s="207" t="s">
        <v>541</v>
      </c>
      <c r="C42" s="208" t="s">
        <v>5</v>
      </c>
      <c r="D42" s="213">
        <v>343</v>
      </c>
    </row>
    <row r="43" spans="1:4" ht="15.75">
      <c r="A43" s="203" t="s">
        <v>222</v>
      </c>
      <c r="B43" s="204" t="s">
        <v>70</v>
      </c>
      <c r="C43" s="205" t="s">
        <v>8</v>
      </c>
      <c r="D43" s="113">
        <v>1266</v>
      </c>
    </row>
    <row r="44" spans="1:4" ht="15.75">
      <c r="A44" s="209" t="s">
        <v>223</v>
      </c>
      <c r="B44" s="204" t="s">
        <v>71</v>
      </c>
      <c r="C44" s="205" t="s">
        <v>133</v>
      </c>
      <c r="D44" s="113">
        <v>2570</v>
      </c>
    </row>
    <row r="45" spans="1:4" ht="15.75">
      <c r="A45" s="203" t="s">
        <v>224</v>
      </c>
      <c r="B45" s="204" t="s">
        <v>72</v>
      </c>
      <c r="C45" s="205" t="s">
        <v>8</v>
      </c>
      <c r="D45" s="113">
        <v>243</v>
      </c>
    </row>
    <row r="46" spans="1:4" ht="16.5" thickBot="1">
      <c r="A46" s="210" t="s">
        <v>225</v>
      </c>
      <c r="B46" s="211" t="s">
        <v>76</v>
      </c>
      <c r="C46" s="212" t="s">
        <v>133</v>
      </c>
      <c r="D46" s="114">
        <v>1879</v>
      </c>
    </row>
    <row r="47" spans="1:4" ht="24" customHeight="1" thickBot="1">
      <c r="A47" s="547" t="s">
        <v>109</v>
      </c>
      <c r="B47" s="548"/>
      <c r="C47" s="548"/>
      <c r="D47" s="549"/>
    </row>
    <row r="48" spans="1:4" ht="31.5">
      <c r="A48" s="214" t="s">
        <v>226</v>
      </c>
      <c r="B48" s="125" t="s">
        <v>134</v>
      </c>
      <c r="C48" s="215" t="s">
        <v>8</v>
      </c>
      <c r="D48" s="112">
        <v>3950</v>
      </c>
    </row>
    <row r="49" spans="1:4" ht="31.5">
      <c r="A49" s="216" t="s">
        <v>227</v>
      </c>
      <c r="B49" s="126" t="s">
        <v>135</v>
      </c>
      <c r="C49" s="217" t="s">
        <v>8</v>
      </c>
      <c r="D49" s="113">
        <v>7768</v>
      </c>
    </row>
    <row r="50" spans="1:4" ht="31.5">
      <c r="A50" s="216" t="s">
        <v>228</v>
      </c>
      <c r="B50" s="126" t="s">
        <v>136</v>
      </c>
      <c r="C50" s="217" t="s">
        <v>8</v>
      </c>
      <c r="D50" s="113">
        <v>8393</v>
      </c>
    </row>
    <row r="51" spans="1:4" ht="31.5">
      <c r="A51" s="216" t="s">
        <v>229</v>
      </c>
      <c r="B51" s="126" t="s">
        <v>137</v>
      </c>
      <c r="C51" s="217" t="s">
        <v>8</v>
      </c>
      <c r="D51" s="113">
        <v>15434</v>
      </c>
    </row>
    <row r="52" spans="1:4" ht="15.75">
      <c r="A52" s="218" t="s">
        <v>230</v>
      </c>
      <c r="B52" s="219" t="s">
        <v>537</v>
      </c>
      <c r="C52" s="220" t="s">
        <v>8</v>
      </c>
      <c r="D52" s="213">
        <v>362</v>
      </c>
    </row>
    <row r="53" spans="1:4" ht="15.75">
      <c r="A53" s="218"/>
      <c r="B53" s="219" t="s">
        <v>538</v>
      </c>
      <c r="C53" s="220"/>
      <c r="D53" s="213">
        <v>406</v>
      </c>
    </row>
    <row r="54" spans="1:4" ht="15.75">
      <c r="A54" s="216" t="s">
        <v>231</v>
      </c>
      <c r="B54" s="126" t="s">
        <v>379</v>
      </c>
      <c r="C54" s="217" t="s">
        <v>8</v>
      </c>
      <c r="D54" s="113">
        <v>482</v>
      </c>
    </row>
    <row r="55" spans="1:4" ht="15.75">
      <c r="A55" s="216" t="s">
        <v>232</v>
      </c>
      <c r="B55" s="126" t="s">
        <v>380</v>
      </c>
      <c r="C55" s="217" t="s">
        <v>8</v>
      </c>
      <c r="D55" s="113">
        <v>683</v>
      </c>
    </row>
    <row r="56" spans="1:4" ht="15.75">
      <c r="A56" s="216" t="s">
        <v>233</v>
      </c>
      <c r="B56" s="126" t="s">
        <v>381</v>
      </c>
      <c r="C56" s="217" t="s">
        <v>8</v>
      </c>
      <c r="D56" s="113">
        <v>827</v>
      </c>
    </row>
    <row r="57" spans="1:4" ht="15.75">
      <c r="A57" s="216" t="s">
        <v>234</v>
      </c>
      <c r="B57" s="126" t="s">
        <v>382</v>
      </c>
      <c r="C57" s="217" t="s">
        <v>8</v>
      </c>
      <c r="D57" s="113">
        <v>1034</v>
      </c>
    </row>
    <row r="58" spans="1:4" ht="15.75">
      <c r="A58" s="216" t="s">
        <v>235</v>
      </c>
      <c r="B58" s="126" t="s">
        <v>138</v>
      </c>
      <c r="C58" s="217" t="s">
        <v>8</v>
      </c>
      <c r="D58" s="113">
        <v>910</v>
      </c>
    </row>
    <row r="59" spans="1:4" ht="15.75">
      <c r="A59" s="216" t="s">
        <v>236</v>
      </c>
      <c r="B59" s="126" t="s">
        <v>139</v>
      </c>
      <c r="C59" s="217" t="s">
        <v>8</v>
      </c>
      <c r="D59" s="113">
        <v>1688</v>
      </c>
    </row>
    <row r="60" spans="1:4" ht="15.75">
      <c r="A60" s="216" t="s">
        <v>237</v>
      </c>
      <c r="B60" s="126" t="s">
        <v>140</v>
      </c>
      <c r="C60" s="217" t="s">
        <v>8</v>
      </c>
      <c r="D60" s="113">
        <v>1154</v>
      </c>
    </row>
    <row r="61" spans="1:4" ht="15.75">
      <c r="A61" s="216" t="s">
        <v>238</v>
      </c>
      <c r="B61" s="126" t="s">
        <v>141</v>
      </c>
      <c r="C61" s="217" t="s">
        <v>8</v>
      </c>
      <c r="D61" s="113">
        <v>2461</v>
      </c>
    </row>
    <row r="62" spans="1:4" ht="15.75">
      <c r="A62" s="216" t="s">
        <v>239</v>
      </c>
      <c r="B62" s="126" t="s">
        <v>142</v>
      </c>
      <c r="C62" s="217" t="s">
        <v>8</v>
      </c>
      <c r="D62" s="113">
        <v>1561</v>
      </c>
    </row>
    <row r="63" spans="1:4" ht="15.75">
      <c r="A63" s="216" t="s">
        <v>240</v>
      </c>
      <c r="B63" s="126" t="s">
        <v>143</v>
      </c>
      <c r="C63" s="217" t="s">
        <v>8</v>
      </c>
      <c r="D63" s="113">
        <v>3324</v>
      </c>
    </row>
    <row r="64" spans="1:4" ht="15.75">
      <c r="A64" s="216" t="s">
        <v>241</v>
      </c>
      <c r="B64" s="126" t="s">
        <v>82</v>
      </c>
      <c r="C64" s="217" t="s">
        <v>8</v>
      </c>
      <c r="D64" s="113">
        <v>137</v>
      </c>
    </row>
    <row r="65" spans="1:4" ht="15.75">
      <c r="A65" s="216" t="s">
        <v>242</v>
      </c>
      <c r="B65" s="126" t="s">
        <v>421</v>
      </c>
      <c r="C65" s="217" t="s">
        <v>8</v>
      </c>
      <c r="D65" s="113">
        <v>229</v>
      </c>
    </row>
    <row r="66" spans="1:4" ht="15.75">
      <c r="A66" s="216" t="s">
        <v>243</v>
      </c>
      <c r="B66" s="126" t="s">
        <v>83</v>
      </c>
      <c r="C66" s="217" t="s">
        <v>8</v>
      </c>
      <c r="D66" s="113">
        <v>389</v>
      </c>
    </row>
    <row r="67" spans="1:4" ht="15.75">
      <c r="A67" s="216" t="s">
        <v>244</v>
      </c>
      <c r="B67" s="126" t="s">
        <v>383</v>
      </c>
      <c r="C67" s="217" t="s">
        <v>8</v>
      </c>
      <c r="D67" s="113">
        <v>109</v>
      </c>
    </row>
    <row r="68" spans="1:4" ht="15.75">
      <c r="A68" s="216" t="s">
        <v>245</v>
      </c>
      <c r="B68" s="126" t="s">
        <v>384</v>
      </c>
      <c r="C68" s="217" t="s">
        <v>8</v>
      </c>
      <c r="D68" s="113">
        <v>1473</v>
      </c>
    </row>
    <row r="69" spans="1:4" ht="15.75">
      <c r="A69" s="216" t="s">
        <v>246</v>
      </c>
      <c r="B69" s="126" t="s">
        <v>385</v>
      </c>
      <c r="C69" s="217" t="s">
        <v>8</v>
      </c>
      <c r="D69" s="113">
        <v>2610</v>
      </c>
    </row>
    <row r="70" spans="1:4" ht="15.75">
      <c r="A70" s="216" t="s">
        <v>247</v>
      </c>
      <c r="B70" s="126" t="s">
        <v>423</v>
      </c>
      <c r="C70" s="217" t="s">
        <v>8</v>
      </c>
      <c r="D70" s="113">
        <v>210</v>
      </c>
    </row>
    <row r="71" spans="1:4" ht="15.75">
      <c r="A71" s="216" t="s">
        <v>248</v>
      </c>
      <c r="B71" s="126" t="s">
        <v>424</v>
      </c>
      <c r="C71" s="217" t="s">
        <v>8</v>
      </c>
      <c r="D71" s="113">
        <v>268</v>
      </c>
    </row>
    <row r="72" spans="1:4" ht="15.75">
      <c r="A72" s="216" t="s">
        <v>249</v>
      </c>
      <c r="B72" s="126" t="s">
        <v>422</v>
      </c>
      <c r="C72" s="217" t="s">
        <v>8</v>
      </c>
      <c r="D72" s="113">
        <v>348</v>
      </c>
    </row>
    <row r="73" spans="1:4" ht="31.5">
      <c r="A73" s="216" t="s">
        <v>250</v>
      </c>
      <c r="B73" s="126" t="s">
        <v>144</v>
      </c>
      <c r="C73" s="217" t="s">
        <v>7</v>
      </c>
      <c r="D73" s="113">
        <v>1116</v>
      </c>
    </row>
    <row r="74" spans="1:4" ht="31.5">
      <c r="A74" s="216" t="s">
        <v>251</v>
      </c>
      <c r="B74" s="126" t="s">
        <v>145</v>
      </c>
      <c r="C74" s="217" t="s">
        <v>7</v>
      </c>
      <c r="D74" s="113">
        <v>650</v>
      </c>
    </row>
    <row r="75" spans="1:4" ht="31.5">
      <c r="A75" s="216" t="s">
        <v>252</v>
      </c>
      <c r="B75" s="126" t="s">
        <v>146</v>
      </c>
      <c r="C75" s="217" t="s">
        <v>7</v>
      </c>
      <c r="D75" s="113">
        <v>636</v>
      </c>
    </row>
    <row r="76" spans="1:4" ht="54.75" customHeight="1">
      <c r="A76" s="216" t="s">
        <v>253</v>
      </c>
      <c r="B76" s="126" t="s">
        <v>147</v>
      </c>
      <c r="C76" s="217" t="s">
        <v>7</v>
      </c>
      <c r="D76" s="113">
        <v>535</v>
      </c>
    </row>
    <row r="77" spans="1:4" ht="31.5">
      <c r="A77" s="216" t="s">
        <v>254</v>
      </c>
      <c r="B77" s="126" t="s">
        <v>148</v>
      </c>
      <c r="C77" s="217" t="s">
        <v>7</v>
      </c>
      <c r="D77" s="113">
        <v>500</v>
      </c>
    </row>
    <row r="78" spans="1:4" ht="31.5">
      <c r="A78" s="216" t="s">
        <v>255</v>
      </c>
      <c r="B78" s="126" t="s">
        <v>149</v>
      </c>
      <c r="C78" s="217" t="s">
        <v>7</v>
      </c>
      <c r="D78" s="113">
        <v>457</v>
      </c>
    </row>
    <row r="79" spans="1:4" ht="15.75">
      <c r="A79" s="216" t="s">
        <v>256</v>
      </c>
      <c r="B79" s="126" t="s">
        <v>150</v>
      </c>
      <c r="C79" s="217" t="s">
        <v>7</v>
      </c>
      <c r="D79" s="113">
        <v>677</v>
      </c>
    </row>
    <row r="80" spans="1:4" ht="15.75">
      <c r="A80" s="216" t="s">
        <v>257</v>
      </c>
      <c r="B80" s="126" t="s">
        <v>151</v>
      </c>
      <c r="C80" s="217" t="s">
        <v>7</v>
      </c>
      <c r="D80" s="113">
        <v>761</v>
      </c>
    </row>
    <row r="81" spans="1:4" ht="15.75">
      <c r="A81" s="216" t="s">
        <v>258</v>
      </c>
      <c r="B81" s="126" t="s">
        <v>152</v>
      </c>
      <c r="C81" s="217" t="s">
        <v>7</v>
      </c>
      <c r="D81" s="113">
        <v>911</v>
      </c>
    </row>
    <row r="82" spans="1:4" ht="31.5">
      <c r="A82" s="216" t="s">
        <v>259</v>
      </c>
      <c r="B82" s="126" t="s">
        <v>153</v>
      </c>
      <c r="C82" s="217" t="s">
        <v>7</v>
      </c>
      <c r="D82" s="113">
        <v>425</v>
      </c>
    </row>
    <row r="83" spans="1:4" ht="31.5">
      <c r="A83" s="216" t="s">
        <v>260</v>
      </c>
      <c r="B83" s="126" t="s">
        <v>154</v>
      </c>
      <c r="C83" s="217" t="s">
        <v>7</v>
      </c>
      <c r="D83" s="113">
        <v>462</v>
      </c>
    </row>
    <row r="84" spans="1:4" ht="31.5">
      <c r="A84" s="216" t="s">
        <v>261</v>
      </c>
      <c r="B84" s="126" t="s">
        <v>155</v>
      </c>
      <c r="C84" s="217" t="s">
        <v>7</v>
      </c>
      <c r="D84" s="113">
        <v>555</v>
      </c>
    </row>
    <row r="85" spans="1:4" ht="31.5">
      <c r="A85" s="216" t="s">
        <v>262</v>
      </c>
      <c r="B85" s="126" t="s">
        <v>156</v>
      </c>
      <c r="C85" s="217" t="s">
        <v>7</v>
      </c>
      <c r="D85" s="113">
        <v>635</v>
      </c>
    </row>
    <row r="86" spans="1:4" ht="31.5">
      <c r="A86" s="216" t="s">
        <v>263</v>
      </c>
      <c r="B86" s="126" t="s">
        <v>157</v>
      </c>
      <c r="C86" s="217" t="s">
        <v>7</v>
      </c>
      <c r="D86" s="113">
        <v>696</v>
      </c>
    </row>
    <row r="87" spans="1:4" ht="31.5">
      <c r="A87" s="216" t="s">
        <v>264</v>
      </c>
      <c r="B87" s="126" t="s">
        <v>158</v>
      </c>
      <c r="C87" s="217" t="s">
        <v>7</v>
      </c>
      <c r="D87" s="113">
        <v>762</v>
      </c>
    </row>
    <row r="88" spans="1:4" ht="31.5">
      <c r="A88" s="216" t="s">
        <v>265</v>
      </c>
      <c r="B88" s="126" t="s">
        <v>159</v>
      </c>
      <c r="C88" s="217" t="s">
        <v>7</v>
      </c>
      <c r="D88" s="113">
        <v>1041</v>
      </c>
    </row>
    <row r="89" spans="1:4" ht="31.5">
      <c r="A89" s="216" t="s">
        <v>266</v>
      </c>
      <c r="B89" s="126" t="s">
        <v>160</v>
      </c>
      <c r="C89" s="217" t="s">
        <v>7</v>
      </c>
      <c r="D89" s="113">
        <v>1313</v>
      </c>
    </row>
    <row r="90" spans="1:4" ht="31.5">
      <c r="A90" s="216" t="s">
        <v>267</v>
      </c>
      <c r="B90" s="126" t="s">
        <v>161</v>
      </c>
      <c r="C90" s="217" t="s">
        <v>13</v>
      </c>
      <c r="D90" s="113">
        <v>1639</v>
      </c>
    </row>
    <row r="91" spans="1:4" ht="31.5">
      <c r="A91" s="216" t="s">
        <v>268</v>
      </c>
      <c r="B91" s="126" t="s">
        <v>162</v>
      </c>
      <c r="C91" s="217" t="s">
        <v>13</v>
      </c>
      <c r="D91" s="113">
        <v>2603</v>
      </c>
    </row>
    <row r="92" spans="1:4" ht="31.5">
      <c r="A92" s="216" t="s">
        <v>269</v>
      </c>
      <c r="B92" s="126" t="s">
        <v>163</v>
      </c>
      <c r="C92" s="217" t="s">
        <v>13</v>
      </c>
      <c r="D92" s="113">
        <v>350</v>
      </c>
    </row>
    <row r="93" spans="1:4" ht="31.5">
      <c r="A93" s="216" t="s">
        <v>270</v>
      </c>
      <c r="B93" s="126" t="s">
        <v>164</v>
      </c>
      <c r="C93" s="217" t="s">
        <v>13</v>
      </c>
      <c r="D93" s="113">
        <v>612</v>
      </c>
    </row>
    <row r="94" spans="1:4" ht="31.5">
      <c r="A94" s="216" t="s">
        <v>271</v>
      </c>
      <c r="B94" s="126" t="s">
        <v>165</v>
      </c>
      <c r="C94" s="217" t="s">
        <v>13</v>
      </c>
      <c r="D94" s="113">
        <v>1648</v>
      </c>
    </row>
    <row r="95" spans="1:4" ht="31.5">
      <c r="A95" s="216" t="s">
        <v>272</v>
      </c>
      <c r="B95" s="126" t="s">
        <v>166</v>
      </c>
      <c r="C95" s="217" t="s">
        <v>13</v>
      </c>
      <c r="D95" s="113">
        <v>1683</v>
      </c>
    </row>
    <row r="96" spans="1:4" ht="31.5">
      <c r="A96" s="216" t="s">
        <v>273</v>
      </c>
      <c r="B96" s="126" t="s">
        <v>167</v>
      </c>
      <c r="C96" s="217" t="s">
        <v>13</v>
      </c>
      <c r="D96" s="113">
        <v>1704</v>
      </c>
    </row>
    <row r="97" spans="1:4" ht="31.5">
      <c r="A97" s="216" t="s">
        <v>274</v>
      </c>
      <c r="B97" s="126" t="s">
        <v>168</v>
      </c>
      <c r="C97" s="217" t="s">
        <v>13</v>
      </c>
      <c r="D97" s="113">
        <v>1726</v>
      </c>
    </row>
    <row r="98" spans="1:4" ht="31.5">
      <c r="A98" s="216" t="s">
        <v>275</v>
      </c>
      <c r="B98" s="126" t="s">
        <v>169</v>
      </c>
      <c r="C98" s="217" t="s">
        <v>13</v>
      </c>
      <c r="D98" s="113">
        <v>1764</v>
      </c>
    </row>
    <row r="99" spans="1:4" ht="31.5">
      <c r="A99" s="216" t="s">
        <v>276</v>
      </c>
      <c r="B99" s="126" t="s">
        <v>170</v>
      </c>
      <c r="C99" s="217" t="s">
        <v>13</v>
      </c>
      <c r="D99" s="113">
        <v>2742</v>
      </c>
    </row>
    <row r="100" spans="1:4" ht="31.5">
      <c r="A100" s="216" t="s">
        <v>277</v>
      </c>
      <c r="B100" s="126" t="s">
        <v>171</v>
      </c>
      <c r="C100" s="217" t="s">
        <v>13</v>
      </c>
      <c r="D100" s="113">
        <v>3416</v>
      </c>
    </row>
    <row r="101" spans="1:4" ht="31.5">
      <c r="A101" s="216" t="s">
        <v>278</v>
      </c>
      <c r="B101" s="126" t="s">
        <v>172</v>
      </c>
      <c r="C101" s="217" t="s">
        <v>13</v>
      </c>
      <c r="D101" s="113">
        <v>3617</v>
      </c>
    </row>
    <row r="102" spans="1:4" ht="31.5">
      <c r="A102" s="216" t="s">
        <v>279</v>
      </c>
      <c r="B102" s="126" t="s">
        <v>173</v>
      </c>
      <c r="C102" s="217" t="s">
        <v>13</v>
      </c>
      <c r="D102" s="113">
        <v>4901</v>
      </c>
    </row>
    <row r="103" spans="1:4" ht="31.5">
      <c r="A103" s="216" t="s">
        <v>280</v>
      </c>
      <c r="B103" s="126" t="s">
        <v>174</v>
      </c>
      <c r="C103" s="217" t="s">
        <v>13</v>
      </c>
      <c r="D103" s="113">
        <v>5146</v>
      </c>
    </row>
    <row r="104" spans="1:4" ht="31.5">
      <c r="A104" s="216" t="s">
        <v>281</v>
      </c>
      <c r="B104" s="126" t="s">
        <v>175</v>
      </c>
      <c r="C104" s="217" t="s">
        <v>13</v>
      </c>
      <c r="D104" s="113">
        <v>6939</v>
      </c>
    </row>
    <row r="105" spans="1:4" ht="31.5">
      <c r="A105" s="216" t="s">
        <v>282</v>
      </c>
      <c r="B105" s="126" t="s">
        <v>176</v>
      </c>
      <c r="C105" s="217" t="s">
        <v>13</v>
      </c>
      <c r="D105" s="113">
        <v>2435</v>
      </c>
    </row>
    <row r="106" spans="1:4" ht="31.5">
      <c r="A106" s="216" t="s">
        <v>283</v>
      </c>
      <c r="B106" s="126" t="s">
        <v>177</v>
      </c>
      <c r="C106" s="217" t="s">
        <v>13</v>
      </c>
      <c r="D106" s="113">
        <v>3238</v>
      </c>
    </row>
    <row r="107" spans="1:4" ht="15.75">
      <c r="A107" s="216" t="s">
        <v>284</v>
      </c>
      <c r="B107" s="126" t="s">
        <v>178</v>
      </c>
      <c r="C107" s="217" t="s">
        <v>13</v>
      </c>
      <c r="D107" s="113">
        <v>95</v>
      </c>
    </row>
    <row r="108" spans="1:4" ht="15.75">
      <c r="A108" s="216" t="s">
        <v>285</v>
      </c>
      <c r="B108" s="126" t="s">
        <v>179</v>
      </c>
      <c r="C108" s="217" t="s">
        <v>13</v>
      </c>
      <c r="D108" s="113">
        <v>546</v>
      </c>
    </row>
    <row r="109" spans="1:4" ht="15.75">
      <c r="A109" s="216" t="s">
        <v>286</v>
      </c>
      <c r="B109" s="126" t="s">
        <v>386</v>
      </c>
      <c r="C109" s="217" t="s">
        <v>387</v>
      </c>
      <c r="D109" s="113">
        <v>1032</v>
      </c>
    </row>
    <row r="110" spans="1:4" ht="15.75">
      <c r="A110" s="216" t="s">
        <v>287</v>
      </c>
      <c r="B110" s="126" t="s">
        <v>388</v>
      </c>
      <c r="C110" s="217" t="s">
        <v>8</v>
      </c>
      <c r="D110" s="113">
        <v>2069</v>
      </c>
    </row>
    <row r="111" spans="1:4" ht="24.75" customHeight="1">
      <c r="A111" s="216" t="s">
        <v>288</v>
      </c>
      <c r="B111" s="126" t="s">
        <v>180</v>
      </c>
      <c r="C111" s="217" t="s">
        <v>181</v>
      </c>
      <c r="D111" s="113">
        <v>631</v>
      </c>
    </row>
    <row r="112" spans="1:4" ht="15.75">
      <c r="A112" s="216" t="s">
        <v>289</v>
      </c>
      <c r="B112" s="126" t="s">
        <v>113</v>
      </c>
      <c r="C112" s="217" t="s">
        <v>11</v>
      </c>
      <c r="D112" s="113">
        <v>1544</v>
      </c>
    </row>
    <row r="113" spans="1:4" ht="31.5">
      <c r="A113" s="216" t="s">
        <v>290</v>
      </c>
      <c r="B113" s="126" t="s">
        <v>114</v>
      </c>
      <c r="C113" s="217" t="s">
        <v>11</v>
      </c>
      <c r="D113" s="113">
        <v>247</v>
      </c>
    </row>
    <row r="114" spans="1:4" ht="15.75">
      <c r="A114" s="216" t="s">
        <v>291</v>
      </c>
      <c r="B114" s="126" t="s">
        <v>425</v>
      </c>
      <c r="C114" s="217" t="s">
        <v>8</v>
      </c>
      <c r="D114" s="113">
        <v>1825</v>
      </c>
    </row>
    <row r="115" spans="1:4" ht="15.75">
      <c r="A115" s="216" t="s">
        <v>292</v>
      </c>
      <c r="B115" s="126" t="s">
        <v>426</v>
      </c>
      <c r="C115" s="217" t="s">
        <v>8</v>
      </c>
      <c r="D115" s="113">
        <v>720</v>
      </c>
    </row>
    <row r="116" spans="1:4" ht="31.5">
      <c r="A116" s="216" t="s">
        <v>293</v>
      </c>
      <c r="B116" s="126" t="s">
        <v>392</v>
      </c>
      <c r="C116" s="217" t="s">
        <v>14</v>
      </c>
      <c r="D116" s="113">
        <v>419</v>
      </c>
    </row>
    <row r="117" spans="1:4" ht="16.5" thickBot="1">
      <c r="A117" s="221" t="s">
        <v>294</v>
      </c>
      <c r="B117" s="126" t="s">
        <v>182</v>
      </c>
      <c r="C117" s="217" t="s">
        <v>183</v>
      </c>
      <c r="D117" s="113">
        <v>805</v>
      </c>
    </row>
    <row r="118" spans="1:4" ht="31.5">
      <c r="A118" s="200" t="s">
        <v>295</v>
      </c>
      <c r="B118" s="126" t="s">
        <v>518</v>
      </c>
      <c r="C118" s="217" t="s">
        <v>8</v>
      </c>
      <c r="D118" s="113">
        <v>617</v>
      </c>
    </row>
    <row r="119" spans="1:4" ht="31.5">
      <c r="A119" s="203" t="s">
        <v>296</v>
      </c>
      <c r="B119" s="126" t="s">
        <v>519</v>
      </c>
      <c r="C119" s="217" t="s">
        <v>8</v>
      </c>
      <c r="D119" s="113">
        <v>903</v>
      </c>
    </row>
    <row r="120" spans="1:4" ht="31.5">
      <c r="A120" s="203" t="s">
        <v>297</v>
      </c>
      <c r="B120" s="126" t="s">
        <v>520</v>
      </c>
      <c r="C120" s="217" t="s">
        <v>8</v>
      </c>
      <c r="D120" s="113">
        <v>907</v>
      </c>
    </row>
    <row r="121" spans="1:4" ht="31.5">
      <c r="A121" s="203" t="s">
        <v>298</v>
      </c>
      <c r="B121" s="126" t="s">
        <v>521</v>
      </c>
      <c r="C121" s="217" t="s">
        <v>8</v>
      </c>
      <c r="D121" s="113">
        <v>1008</v>
      </c>
    </row>
    <row r="122" spans="1:4" ht="31.5">
      <c r="A122" s="203" t="s">
        <v>299</v>
      </c>
      <c r="B122" s="126" t="s">
        <v>522</v>
      </c>
      <c r="C122" s="217" t="s">
        <v>8</v>
      </c>
      <c r="D122" s="113">
        <v>1767</v>
      </c>
    </row>
    <row r="123" spans="1:4" ht="15.75">
      <c r="A123" s="206" t="s">
        <v>300</v>
      </c>
      <c r="B123" s="219" t="s">
        <v>546</v>
      </c>
      <c r="C123" s="220" t="s">
        <v>8</v>
      </c>
      <c r="D123" s="213">
        <v>297</v>
      </c>
    </row>
    <row r="124" spans="1:4" ht="15.75">
      <c r="A124" s="206" t="s">
        <v>301</v>
      </c>
      <c r="B124" s="219" t="s">
        <v>547</v>
      </c>
      <c r="C124" s="220" t="s">
        <v>8</v>
      </c>
      <c r="D124" s="213">
        <v>427</v>
      </c>
    </row>
    <row r="125" spans="1:4" ht="15.75">
      <c r="A125" s="206" t="s">
        <v>302</v>
      </c>
      <c r="B125" s="219" t="s">
        <v>548</v>
      </c>
      <c r="C125" s="220" t="s">
        <v>8</v>
      </c>
      <c r="D125" s="222">
        <v>7005</v>
      </c>
    </row>
    <row r="126" spans="1:4" ht="15.75">
      <c r="A126" s="223" t="s">
        <v>553</v>
      </c>
      <c r="B126" s="224" t="s">
        <v>549</v>
      </c>
      <c r="C126" s="220" t="s">
        <v>8</v>
      </c>
      <c r="D126" s="213">
        <v>5502</v>
      </c>
    </row>
    <row r="127" spans="1:5" ht="23.25" customHeight="1" thickBot="1">
      <c r="A127" s="547" t="s">
        <v>184</v>
      </c>
      <c r="B127" s="548"/>
      <c r="C127" s="548"/>
      <c r="D127" s="549"/>
      <c r="E127" s="31"/>
    </row>
    <row r="128" spans="1:4" ht="15.75">
      <c r="A128" s="203" t="s">
        <v>303</v>
      </c>
      <c r="B128" s="201" t="s">
        <v>15</v>
      </c>
      <c r="C128" s="202" t="s">
        <v>8</v>
      </c>
      <c r="D128" s="112">
        <v>337</v>
      </c>
    </row>
    <row r="129" spans="1:4" ht="15.75">
      <c r="A129" s="225" t="s">
        <v>304</v>
      </c>
      <c r="B129" s="204" t="s">
        <v>16</v>
      </c>
      <c r="C129" s="205" t="s">
        <v>8</v>
      </c>
      <c r="D129" s="113">
        <v>157</v>
      </c>
    </row>
    <row r="130" spans="1:4" ht="15.75">
      <c r="A130" s="203" t="s">
        <v>305</v>
      </c>
      <c r="B130" s="204" t="s">
        <v>17</v>
      </c>
      <c r="C130" s="205" t="s">
        <v>8</v>
      </c>
      <c r="D130" s="113">
        <v>51</v>
      </c>
    </row>
    <row r="131" spans="1:4" ht="31.5">
      <c r="A131" s="203" t="s">
        <v>306</v>
      </c>
      <c r="B131" s="204" t="s">
        <v>185</v>
      </c>
      <c r="C131" s="205" t="s">
        <v>8</v>
      </c>
      <c r="D131" s="113">
        <v>300</v>
      </c>
    </row>
    <row r="132" spans="1:4" ht="15.75">
      <c r="A132" s="203" t="s">
        <v>307</v>
      </c>
      <c r="B132" s="204" t="s">
        <v>115</v>
      </c>
      <c r="C132" s="205" t="s">
        <v>8</v>
      </c>
      <c r="D132" s="113">
        <v>241</v>
      </c>
    </row>
    <row r="133" spans="1:4" ht="31.5">
      <c r="A133" s="203" t="s">
        <v>308</v>
      </c>
      <c r="B133" s="204" t="s">
        <v>186</v>
      </c>
      <c r="C133" s="205" t="s">
        <v>8</v>
      </c>
      <c r="D133" s="113">
        <v>451</v>
      </c>
    </row>
    <row r="134" spans="1:4" ht="16.5" thickBot="1">
      <c r="A134" s="210" t="s">
        <v>309</v>
      </c>
      <c r="B134" s="204" t="s">
        <v>187</v>
      </c>
      <c r="C134" s="205" t="s">
        <v>13</v>
      </c>
      <c r="D134" s="113">
        <v>208</v>
      </c>
    </row>
    <row r="135" spans="1:4" ht="15.75">
      <c r="A135" s="200" t="s">
        <v>310</v>
      </c>
      <c r="B135" s="204" t="s">
        <v>18</v>
      </c>
      <c r="C135" s="205" t="s">
        <v>8</v>
      </c>
      <c r="D135" s="113">
        <v>1955</v>
      </c>
    </row>
    <row r="136" spans="1:4" ht="15.75">
      <c r="A136" s="203" t="s">
        <v>311</v>
      </c>
      <c r="B136" s="204" t="s">
        <v>19</v>
      </c>
      <c r="C136" s="205" t="s">
        <v>8</v>
      </c>
      <c r="D136" s="113">
        <v>153</v>
      </c>
    </row>
    <row r="137" spans="1:4" ht="31.5">
      <c r="A137" s="203" t="s">
        <v>312</v>
      </c>
      <c r="B137" s="204" t="s">
        <v>20</v>
      </c>
      <c r="C137" s="205" t="s">
        <v>8</v>
      </c>
      <c r="D137" s="113">
        <v>134</v>
      </c>
    </row>
    <row r="138" spans="1:4" ht="15.75">
      <c r="A138" s="203" t="s">
        <v>313</v>
      </c>
      <c r="B138" s="204" t="s">
        <v>188</v>
      </c>
      <c r="C138" s="205" t="s">
        <v>8</v>
      </c>
      <c r="D138" s="113">
        <v>13800</v>
      </c>
    </row>
    <row r="139" spans="1:4" ht="15.75">
      <c r="A139" s="203" t="s">
        <v>314</v>
      </c>
      <c r="B139" s="204" t="s">
        <v>189</v>
      </c>
      <c r="C139" s="205" t="s">
        <v>8</v>
      </c>
      <c r="D139" s="113">
        <v>1684</v>
      </c>
    </row>
    <row r="140" spans="1:4" ht="15.75">
      <c r="A140" s="203" t="s">
        <v>315</v>
      </c>
      <c r="B140" s="204" t="s">
        <v>80</v>
      </c>
      <c r="C140" s="205" t="s">
        <v>8</v>
      </c>
      <c r="D140" s="113">
        <v>492</v>
      </c>
    </row>
    <row r="141" spans="1:4" ht="15.75">
      <c r="A141" s="225" t="s">
        <v>316</v>
      </c>
      <c r="B141" s="204" t="s">
        <v>81</v>
      </c>
      <c r="C141" s="205" t="s">
        <v>8</v>
      </c>
      <c r="D141" s="113">
        <v>1828</v>
      </c>
    </row>
    <row r="142" spans="1:4" ht="31.5">
      <c r="A142" s="206" t="s">
        <v>542</v>
      </c>
      <c r="B142" s="226" t="s">
        <v>544</v>
      </c>
      <c r="C142" s="208" t="s">
        <v>8</v>
      </c>
      <c r="D142" s="222">
        <v>16806</v>
      </c>
    </row>
    <row r="143" spans="1:4" ht="15.75">
      <c r="A143" s="206" t="s">
        <v>543</v>
      </c>
      <c r="B143" s="226" t="s">
        <v>545</v>
      </c>
      <c r="C143" s="208" t="s">
        <v>8</v>
      </c>
      <c r="D143" s="222">
        <v>5605</v>
      </c>
    </row>
    <row r="144" spans="1:4" ht="16.5" thickBot="1">
      <c r="A144" s="225" t="s">
        <v>317</v>
      </c>
      <c r="B144" s="211" t="s">
        <v>21</v>
      </c>
      <c r="C144" s="212" t="s">
        <v>8</v>
      </c>
      <c r="D144" s="114">
        <v>314</v>
      </c>
    </row>
    <row r="145" spans="1:4" ht="24.75" customHeight="1" thickBot="1">
      <c r="A145" s="547" t="s">
        <v>110</v>
      </c>
      <c r="B145" s="548"/>
      <c r="C145" s="548"/>
      <c r="D145" s="549"/>
    </row>
    <row r="146" spans="1:4" ht="15.75">
      <c r="A146" s="227" t="s">
        <v>318</v>
      </c>
      <c r="B146" s="119" t="s">
        <v>4</v>
      </c>
      <c r="C146" s="122" t="s">
        <v>5</v>
      </c>
      <c r="D146" s="112">
        <v>609</v>
      </c>
    </row>
    <row r="147" spans="1:4" ht="15.75">
      <c r="A147" s="225" t="s">
        <v>319</v>
      </c>
      <c r="B147" s="120" t="s">
        <v>480</v>
      </c>
      <c r="C147" s="135" t="s">
        <v>5</v>
      </c>
      <c r="D147" s="113">
        <v>498</v>
      </c>
    </row>
    <row r="148" spans="1:4" ht="15.75">
      <c r="A148" s="225" t="s">
        <v>393</v>
      </c>
      <c r="B148" s="120" t="s">
        <v>481</v>
      </c>
      <c r="C148" s="135" t="s">
        <v>5</v>
      </c>
      <c r="D148" s="113">
        <v>2479</v>
      </c>
    </row>
    <row r="149" spans="1:4" ht="31.5">
      <c r="A149" s="225" t="s">
        <v>394</v>
      </c>
      <c r="B149" s="120" t="s">
        <v>93</v>
      </c>
      <c r="C149" s="135" t="s">
        <v>8</v>
      </c>
      <c r="D149" s="113">
        <v>167</v>
      </c>
    </row>
    <row r="150" spans="1:4" ht="15.75">
      <c r="A150" s="203" t="s">
        <v>395</v>
      </c>
      <c r="B150" s="120" t="s">
        <v>85</v>
      </c>
      <c r="C150" s="135" t="s">
        <v>5</v>
      </c>
      <c r="D150" s="113">
        <v>341</v>
      </c>
    </row>
    <row r="151" spans="1:4" ht="15.75">
      <c r="A151" s="203" t="s">
        <v>396</v>
      </c>
      <c r="B151" s="120" t="s">
        <v>22</v>
      </c>
      <c r="C151" s="123" t="s">
        <v>8</v>
      </c>
      <c r="D151" s="113">
        <v>2056</v>
      </c>
    </row>
    <row r="152" spans="1:4" ht="15.75">
      <c r="A152" s="203" t="s">
        <v>397</v>
      </c>
      <c r="B152" s="120" t="s">
        <v>23</v>
      </c>
      <c r="C152" s="123" t="s">
        <v>8</v>
      </c>
      <c r="D152" s="113">
        <v>273</v>
      </c>
    </row>
    <row r="153" spans="1:4" ht="15.75">
      <c r="A153" s="203" t="s">
        <v>398</v>
      </c>
      <c r="B153" s="120" t="s">
        <v>86</v>
      </c>
      <c r="C153" s="123" t="s">
        <v>5</v>
      </c>
      <c r="D153" s="113">
        <v>686</v>
      </c>
    </row>
    <row r="154" spans="1:4" ht="15.75">
      <c r="A154" s="225" t="s">
        <v>399</v>
      </c>
      <c r="B154" s="120" t="s">
        <v>88</v>
      </c>
      <c r="C154" s="123" t="s">
        <v>8</v>
      </c>
      <c r="D154" s="113">
        <v>117</v>
      </c>
    </row>
    <row r="155" spans="1:4" ht="15.75">
      <c r="A155" s="225" t="s">
        <v>482</v>
      </c>
      <c r="B155" s="120" t="s">
        <v>92</v>
      </c>
      <c r="C155" s="123" t="s">
        <v>8</v>
      </c>
      <c r="D155" s="113">
        <v>3570</v>
      </c>
    </row>
    <row r="156" spans="1:4" ht="31.5">
      <c r="A156" s="225" t="s">
        <v>483</v>
      </c>
      <c r="B156" s="120" t="s">
        <v>190</v>
      </c>
      <c r="C156" s="135" t="s">
        <v>8</v>
      </c>
      <c r="D156" s="113">
        <v>458</v>
      </c>
    </row>
    <row r="157" spans="1:4" ht="15.75">
      <c r="A157" s="225" t="s">
        <v>484</v>
      </c>
      <c r="B157" s="120" t="s">
        <v>84</v>
      </c>
      <c r="C157" s="135" t="s">
        <v>7</v>
      </c>
      <c r="D157" s="113">
        <v>924</v>
      </c>
    </row>
    <row r="158" spans="1:4" ht="15.75">
      <c r="A158" s="225" t="s">
        <v>485</v>
      </c>
      <c r="B158" s="120" t="s">
        <v>74</v>
      </c>
      <c r="C158" s="135" t="s">
        <v>14</v>
      </c>
      <c r="D158" s="113">
        <v>142</v>
      </c>
    </row>
    <row r="159" spans="1:4" ht="15.75">
      <c r="A159" s="225" t="s">
        <v>486</v>
      </c>
      <c r="B159" s="120" t="s">
        <v>116</v>
      </c>
      <c r="C159" s="135" t="s">
        <v>7</v>
      </c>
      <c r="D159" s="113">
        <v>149</v>
      </c>
    </row>
    <row r="160" spans="1:4" ht="15.75">
      <c r="A160" s="225" t="s">
        <v>496</v>
      </c>
      <c r="B160" s="120" t="s">
        <v>191</v>
      </c>
      <c r="C160" s="135" t="s">
        <v>12</v>
      </c>
      <c r="D160" s="113">
        <v>400</v>
      </c>
    </row>
    <row r="161" spans="1:4" ht="15.75">
      <c r="A161" s="225" t="s">
        <v>497</v>
      </c>
      <c r="B161" s="120" t="s">
        <v>192</v>
      </c>
      <c r="C161" s="135" t="s">
        <v>12</v>
      </c>
      <c r="D161" s="113">
        <v>550</v>
      </c>
    </row>
    <row r="162" spans="1:4" ht="15.75">
      <c r="A162" s="225" t="s">
        <v>524</v>
      </c>
      <c r="B162" s="120" t="s">
        <v>193</v>
      </c>
      <c r="C162" s="135" t="s">
        <v>12</v>
      </c>
      <c r="D162" s="113">
        <v>800</v>
      </c>
    </row>
    <row r="163" spans="1:4" ht="15.75">
      <c r="A163" s="228" t="s">
        <v>540</v>
      </c>
      <c r="B163" s="229" t="s">
        <v>539</v>
      </c>
      <c r="C163" s="230" t="s">
        <v>12</v>
      </c>
      <c r="D163" s="222">
        <v>2793</v>
      </c>
    </row>
    <row r="164" spans="1:4" ht="16.5" thickBot="1">
      <c r="A164" s="231" t="s">
        <v>525</v>
      </c>
      <c r="B164" s="121" t="s">
        <v>87</v>
      </c>
      <c r="C164" s="232" t="s">
        <v>194</v>
      </c>
      <c r="D164" s="114">
        <v>40</v>
      </c>
    </row>
    <row r="165" spans="1:4" ht="23.25" customHeight="1" thickBot="1">
      <c r="A165" s="547" t="s">
        <v>111</v>
      </c>
      <c r="B165" s="548"/>
      <c r="C165" s="548"/>
      <c r="D165" s="549"/>
    </row>
    <row r="166" spans="1:4" ht="31.5">
      <c r="A166" s="227" t="s">
        <v>526</v>
      </c>
      <c r="B166" s="119" t="s">
        <v>195</v>
      </c>
      <c r="C166" s="134" t="s">
        <v>5</v>
      </c>
      <c r="D166" s="112">
        <v>1052</v>
      </c>
    </row>
    <row r="167" spans="1:4" ht="15.75">
      <c r="A167" s="225" t="s">
        <v>527</v>
      </c>
      <c r="B167" s="120" t="s">
        <v>24</v>
      </c>
      <c r="C167" s="123" t="s">
        <v>8</v>
      </c>
      <c r="D167" s="113">
        <v>1144</v>
      </c>
    </row>
    <row r="168" spans="1:4" ht="15.75">
      <c r="A168" s="225" t="s">
        <v>528</v>
      </c>
      <c r="B168" s="120" t="s">
        <v>25</v>
      </c>
      <c r="C168" s="135" t="s">
        <v>8</v>
      </c>
      <c r="D168" s="113">
        <v>721</v>
      </c>
    </row>
    <row r="169" spans="1:4" ht="15.75">
      <c r="A169" s="225" t="s">
        <v>529</v>
      </c>
      <c r="B169" s="120" t="s">
        <v>89</v>
      </c>
      <c r="C169" s="135" t="s">
        <v>8</v>
      </c>
      <c r="D169" s="113">
        <v>4640</v>
      </c>
    </row>
    <row r="170" spans="1:4" ht="15.75">
      <c r="A170" s="225" t="s">
        <v>530</v>
      </c>
      <c r="B170" s="120" t="s">
        <v>389</v>
      </c>
      <c r="C170" s="135" t="s">
        <v>7</v>
      </c>
      <c r="D170" s="113">
        <v>871</v>
      </c>
    </row>
    <row r="171" spans="1:4" ht="16.5" customHeight="1" thickBot="1">
      <c r="A171" s="231" t="s">
        <v>531</v>
      </c>
      <c r="B171" s="121" t="s">
        <v>390</v>
      </c>
      <c r="C171" s="232" t="s">
        <v>7</v>
      </c>
      <c r="D171" s="114">
        <v>716</v>
      </c>
    </row>
    <row r="172" spans="1:4" ht="15.75">
      <c r="A172" s="106">
        <v>147</v>
      </c>
      <c r="B172" s="107" t="s">
        <v>404</v>
      </c>
      <c r="C172" s="108" t="s">
        <v>8</v>
      </c>
      <c r="D172" s="113">
        <v>123</v>
      </c>
    </row>
    <row r="173" spans="1:4" ht="15.75">
      <c r="A173" s="106">
        <v>148</v>
      </c>
      <c r="B173" s="107" t="s">
        <v>405</v>
      </c>
      <c r="C173" s="108" t="s">
        <v>8</v>
      </c>
      <c r="D173" s="113">
        <v>387</v>
      </c>
    </row>
    <row r="174" spans="1:4" ht="32.25" thickBot="1">
      <c r="A174" s="105">
        <v>149</v>
      </c>
      <c r="B174" s="109" t="s">
        <v>401</v>
      </c>
      <c r="C174" s="110" t="s">
        <v>402</v>
      </c>
      <c r="D174" s="114">
        <v>266</v>
      </c>
    </row>
    <row r="175" spans="1:4" ht="81.75" customHeight="1" thickBot="1">
      <c r="A175" s="82"/>
      <c r="B175" s="83" t="s">
        <v>479</v>
      </c>
      <c r="C175" s="83" t="s">
        <v>403</v>
      </c>
      <c r="D175" s="111"/>
    </row>
    <row r="176" spans="1:4" ht="43.5" customHeight="1" thickBot="1">
      <c r="A176" s="115">
        <v>150</v>
      </c>
      <c r="B176" s="116" t="s">
        <v>499</v>
      </c>
      <c r="C176" s="117" t="s">
        <v>406</v>
      </c>
      <c r="D176" s="118">
        <v>1538</v>
      </c>
    </row>
    <row r="177" spans="1:4" ht="18">
      <c r="A177" s="71"/>
      <c r="B177" s="72"/>
      <c r="C177" s="73"/>
      <c r="D177" s="74"/>
    </row>
    <row r="178" spans="1:4" ht="18">
      <c r="A178" s="71"/>
      <c r="B178" s="178" t="s">
        <v>490</v>
      </c>
      <c r="C178" s="179"/>
      <c r="D178" s="74"/>
    </row>
    <row r="179" spans="1:4" ht="18">
      <c r="A179" s="71"/>
      <c r="B179" s="178" t="s">
        <v>492</v>
      </c>
      <c r="D179" s="179" t="s">
        <v>493</v>
      </c>
    </row>
    <row r="180" spans="1:4" ht="18">
      <c r="A180" s="71"/>
      <c r="B180" s="72"/>
      <c r="D180" s="73"/>
    </row>
    <row r="181" spans="1:4" ht="54">
      <c r="A181" s="71"/>
      <c r="B181" s="75" t="s">
        <v>491</v>
      </c>
      <c r="D181" s="76" t="s">
        <v>494</v>
      </c>
    </row>
    <row r="182" spans="1:4" ht="18">
      <c r="A182" s="71"/>
      <c r="B182" s="75"/>
      <c r="C182" s="76"/>
      <c r="D182" s="74"/>
    </row>
    <row r="183" spans="1:4" ht="18">
      <c r="A183" s="71"/>
      <c r="B183" s="75"/>
      <c r="C183" s="76"/>
      <c r="D183" s="74"/>
    </row>
    <row r="184" spans="1:4" ht="18">
      <c r="A184" s="71"/>
      <c r="B184" s="75"/>
      <c r="C184" s="76"/>
      <c r="D184" s="74"/>
    </row>
    <row r="185" spans="1:4" ht="18">
      <c r="A185" s="71"/>
      <c r="B185" s="72"/>
      <c r="C185" s="73"/>
      <c r="D185" s="74"/>
    </row>
    <row r="186" spans="1:4" ht="18">
      <c r="A186" s="71"/>
      <c r="B186" s="72"/>
      <c r="C186" s="73"/>
      <c r="D186" s="74"/>
    </row>
    <row r="187" spans="1:4" ht="18">
      <c r="A187" s="71"/>
      <c r="B187" s="72"/>
      <c r="C187" s="73"/>
      <c r="D187" s="74"/>
    </row>
    <row r="188" spans="1:4" ht="18">
      <c r="A188" s="77"/>
      <c r="B188" s="78"/>
      <c r="C188" s="79"/>
      <c r="D188" s="80"/>
    </row>
    <row r="189" spans="1:4" ht="18">
      <c r="A189" s="77"/>
      <c r="B189" s="78"/>
      <c r="C189" s="79"/>
      <c r="D189" s="80"/>
    </row>
    <row r="190" spans="1:4" ht="18">
      <c r="A190" s="77"/>
      <c r="B190" s="78"/>
      <c r="C190" s="79"/>
      <c r="D190" s="80"/>
    </row>
    <row r="191" spans="1:4" ht="18">
      <c r="A191" s="77"/>
      <c r="B191" s="78"/>
      <c r="C191" s="79"/>
      <c r="D191" s="80"/>
    </row>
    <row r="192" spans="1:4" ht="18">
      <c r="A192" s="77"/>
      <c r="B192" s="78"/>
      <c r="C192" s="79"/>
      <c r="D192" s="80"/>
    </row>
    <row r="193" spans="1:4" ht="18">
      <c r="A193" s="77"/>
      <c r="B193" s="78"/>
      <c r="C193" s="79"/>
      <c r="D193" s="80"/>
    </row>
    <row r="194" spans="1:4" ht="18">
      <c r="A194" s="77"/>
      <c r="B194" s="78"/>
      <c r="C194" s="79"/>
      <c r="D194" s="80"/>
    </row>
    <row r="195" spans="1:4" ht="18">
      <c r="A195" s="77"/>
      <c r="B195" s="78"/>
      <c r="C195" s="79"/>
      <c r="D195" s="80"/>
    </row>
    <row r="196" spans="1:4" ht="18">
      <c r="A196" s="77"/>
      <c r="B196" s="78"/>
      <c r="C196" s="79"/>
      <c r="D196" s="80"/>
    </row>
    <row r="197" spans="1:4" ht="18">
      <c r="A197" s="77"/>
      <c r="B197" s="78"/>
      <c r="C197" s="79"/>
      <c r="D197" s="80"/>
    </row>
    <row r="198" spans="1:4" ht="18">
      <c r="A198" s="77"/>
      <c r="B198" s="78"/>
      <c r="C198" s="79"/>
      <c r="D198" s="80"/>
    </row>
    <row r="199" spans="1:4" ht="18">
      <c r="A199" s="77"/>
      <c r="B199" s="78"/>
      <c r="C199" s="79"/>
      <c r="D199" s="80"/>
    </row>
    <row r="200" spans="1:4" ht="18">
      <c r="A200" s="77"/>
      <c r="B200" s="78"/>
      <c r="C200" s="79"/>
      <c r="D200" s="80"/>
    </row>
    <row r="201" spans="1:4" ht="18">
      <c r="A201" s="77"/>
      <c r="B201" s="78"/>
      <c r="C201" s="79"/>
      <c r="D201" s="80"/>
    </row>
    <row r="202" spans="1:4" ht="18">
      <c r="A202" s="77"/>
      <c r="B202" s="78"/>
      <c r="C202" s="79"/>
      <c r="D202" s="80"/>
    </row>
    <row r="203" spans="1:4" ht="18">
      <c r="A203" s="77"/>
      <c r="B203" s="78"/>
      <c r="C203" s="79"/>
      <c r="D203" s="80"/>
    </row>
    <row r="204" spans="1:4" ht="18">
      <c r="A204" s="77"/>
      <c r="B204" s="78"/>
      <c r="C204" s="79"/>
      <c r="D204" s="80"/>
    </row>
  </sheetData>
  <sheetProtection/>
  <mergeCells count="10">
    <mergeCell ref="A165:D165"/>
    <mergeCell ref="A8:D8"/>
    <mergeCell ref="A9:D9"/>
    <mergeCell ref="B10:C10"/>
    <mergeCell ref="A11:D11"/>
    <mergeCell ref="A13:D13"/>
    <mergeCell ref="A35:D35"/>
    <mergeCell ref="A47:D47"/>
    <mergeCell ref="A127:D127"/>
    <mergeCell ref="A145:D145"/>
  </mergeCells>
  <printOptions/>
  <pageMargins left="0.11811023622047245" right="0.1968503937007874" top="0" bottom="0" header="0.31496062992125984" footer="0.31496062992125984"/>
  <pageSetup fitToWidth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PC</cp:lastModifiedBy>
  <cp:lastPrinted>2015-03-24T12:52:50Z</cp:lastPrinted>
  <dcterms:created xsi:type="dcterms:W3CDTF">2007-06-25T09:23:11Z</dcterms:created>
  <dcterms:modified xsi:type="dcterms:W3CDTF">2015-03-25T08:13:21Z</dcterms:modified>
  <cp:category/>
  <cp:version/>
  <cp:contentType/>
  <cp:contentStatus/>
</cp:coreProperties>
</file>