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<sst xmlns="http://schemas.openxmlformats.org/spreadsheetml/2006/main" count="108" uniqueCount="84">
  <si>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</si>
  <si>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</si>
  <si>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</si>
  <si>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</si>
  <si>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</si>
  <si>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</si>
  <si>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</si>
  <si>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</si>
  <si>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</si>
  <si>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</si>
  <si>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</si>
  <si>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</si>
  <si>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</si>
  <si>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</si>
  <si>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</si>
  <si>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</si>
  <si>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</si>
  <si>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</si>
  <si>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</si>
  <si>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</si>
  <si>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</si>
  <si>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</si>
  <si>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</si>
  <si>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</si>
  <si>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</si>
  <si>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</si>
  <si>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</si>
  <si>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</si>
  <si>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</si>
  <si>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</si>
  <si>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</si>
  <si>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</si>
  <si>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</si>
  <si>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</si>
  <si>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</si>
  <si>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</si>
  <si>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</si>
  <si>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</si>
  <si>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</si>
  <si>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</si>
  <si>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</si>
  <si>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</si>
  <si>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</si>
  <si>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</si>
  <si>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</si>
  <si>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</si>
  <si>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</si>
  <si>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</si>
  <si>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</si>
  <si>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</si>
  <si>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</si>
  <si>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</si>
  <si>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</si>
  <si>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</si>
  <si>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</si>
  <si>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</si>
  <si>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</si>
  <si>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</si>
  <si>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</si>
  <si>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</si>
  <si>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</si>
  <si>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</si>
  <si>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</si>
  <si>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</si>
  <si>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</si>
  <si>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</si>
  <si>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</si>
  <si>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</si>
  <si>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</si>
  <si>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 xml:space="preserve">Техобсл. видеонаб. - 30 руб./кварт.                   </t>
  </si>
  <si>
    <t>Экономист                                              О.В. Соколова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</si>
  <si>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</si>
  <si>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t>техобсл. видеонаб. - 9,13 руб./кварт.</t>
  </si>
  <si>
    <r>
      <t>22,90                 1-й эт. - 19,50 руб./м</t>
    </r>
    <r>
      <rPr>
        <sz val="10"/>
        <rFont val="Calibri"/>
        <family val="2"/>
      </rPr>
      <t>²</t>
    </r>
  </si>
  <si>
    <r>
      <t>ГУП  "Брянсккоммунэнерго" -  2 533,26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</si>
  <si>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170,05; 170,78 </t>
    </r>
    <r>
      <rPr>
        <sz val="10"/>
        <rFont val="Arial"/>
        <family val="2"/>
      </rPr>
      <t>(Приказ УГРТ Брянской области № 31/161-гвс от 18.12.20г.).</t>
    </r>
  </si>
  <si>
    <t>"______" ________________ 2022 г.</t>
  </si>
  <si>
    <t>Тарифы на жилищно-коммунальные услуги с 01 января 2022 года по УМКД "Байкал".</t>
  </si>
  <si>
    <t>расчетным путем</t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</si>
  <si>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34/27-вк от 20.12.21г.).</t>
    </r>
  </si>
  <si>
    <t>Приказ УГРТ Брянской области № 34/1-э от 20.12.21г.).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</si>
  <si>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34/18-тко от 20.12.21г.).</t>
    </r>
  </si>
  <si>
    <r>
      <t>ГУП  "Брянсккоммунэнерго" -  2 082,98 (П</t>
    </r>
    <r>
      <rPr>
        <sz val="10"/>
        <rFont val="Arial"/>
        <family val="2"/>
      </rPr>
      <t>риказ УГРТ Брянской области № 34/186-т от 20.12.21г.).</t>
    </r>
  </si>
  <si>
    <r>
      <t xml:space="preserve">ГУП  "Брянсккоммунэнерго" -  130,48 </t>
    </r>
    <r>
      <rPr>
        <sz val="10"/>
        <rFont val="Arial"/>
        <family val="2"/>
      </rPr>
      <t>(Приказ УГРТ Брянской области № 34/192-гвс от 20.12.21г.).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</si>
</sst>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25">
      <selection activeCell="A30" sqref="A30:IV43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100" t="s">
        <v>7</v>
      </c>
      <c r="B2" s="100"/>
      <c r="C2" s="100"/>
      <c r="D2" s="100"/>
      <c r="E2" s="100"/>
      <c r="F2" s="100"/>
      <c r="G2" s="46"/>
      <c r="N2" s="101" t="s">
        <v>16</v>
      </c>
      <c r="O2" s="101"/>
      <c r="P2" s="101"/>
      <c r="Q2" s="101"/>
      <c r="R2" s="101"/>
      <c r="S2" s="101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7"/>
      <c r="AL2" s="7"/>
      <c r="AM2" s="7"/>
      <c r="AN2" s="7"/>
      <c r="AO2" s="7"/>
      <c r="AP2" s="5"/>
    </row>
    <row r="3" spans="1:41" ht="21" customHeight="1">
      <c r="A3" s="100" t="s">
        <v>65</v>
      </c>
      <c r="B3" s="100"/>
      <c r="C3" s="100"/>
      <c r="D3" s="100"/>
      <c r="E3" s="100"/>
      <c r="F3" s="100"/>
      <c r="G3" s="46"/>
      <c r="N3" s="101" t="s">
        <v>17</v>
      </c>
      <c r="O3" s="101"/>
      <c r="P3" s="101"/>
      <c r="Q3" s="101"/>
      <c r="R3" s="101"/>
      <c r="S3" s="101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7"/>
      <c r="AL3" s="7"/>
      <c r="AM3" s="7"/>
      <c r="AN3" s="7"/>
      <c r="AO3" s="7"/>
    </row>
    <row r="4" spans="1:42" ht="21" customHeight="1">
      <c r="A4" s="100" t="s">
        <v>76</v>
      </c>
      <c r="B4" s="100"/>
      <c r="C4" s="100"/>
      <c r="D4" s="100"/>
      <c r="E4" s="100"/>
      <c r="F4" s="100"/>
      <c r="G4" s="46"/>
      <c r="N4" s="101" t="s">
        <v>18</v>
      </c>
      <c r="O4" s="101"/>
      <c r="P4" s="101"/>
      <c r="Q4" s="101"/>
      <c r="R4" s="101"/>
      <c r="S4" s="101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7"/>
      <c r="AL4" s="7"/>
      <c r="AM4" s="7"/>
      <c r="AN4" s="7"/>
      <c r="AO4" s="7"/>
      <c r="AP4" s="5"/>
    </row>
    <row r="5" spans="14:42" ht="20.25" customHeight="1">
      <c r="N5" s="101" t="s">
        <v>70</v>
      </c>
      <c r="O5" s="101"/>
      <c r="P5" s="101"/>
      <c r="Q5" s="101"/>
      <c r="R5" s="101"/>
      <c r="S5" s="10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7"/>
      <c r="AL5" s="7"/>
      <c r="AM5" s="7"/>
      <c r="AN5" s="7"/>
      <c r="AO5" s="7"/>
      <c r="AP5" s="5"/>
    </row>
    <row r="6" spans="14:42" ht="19.5" customHeight="1">
      <c r="N6" s="101"/>
      <c r="O6" s="101"/>
      <c r="P6" s="101"/>
      <c r="Q6" s="101"/>
      <c r="R6" s="101"/>
      <c r="S6" s="101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7"/>
      <c r="AL6" s="7"/>
      <c r="AM6" s="7"/>
      <c r="AN6" s="7"/>
      <c r="AO6" s="7"/>
      <c r="AP6" s="5"/>
    </row>
    <row r="7" spans="14:42" ht="19.5" customHeight="1">
      <c r="N7" s="47"/>
      <c r="O7" s="47"/>
      <c r="P7" s="47"/>
      <c r="Q7" s="47"/>
      <c r="R7" s="47"/>
      <c r="S7" s="4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8"/>
      <c r="AO8" s="48"/>
      <c r="AP8" s="3"/>
      <c r="AQ8" s="3"/>
      <c r="AR8" s="3"/>
      <c r="AS8" s="3"/>
      <c r="AT8" s="3"/>
    </row>
    <row r="9" spans="1:46" ht="18.75">
      <c r="A9" s="109" t="s">
        <v>77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49"/>
      <c r="AL9" s="49"/>
      <c r="AM9" s="49"/>
      <c r="AN9" s="49"/>
      <c r="AO9" s="49"/>
      <c r="AP9" s="6"/>
      <c r="AQ9" s="6"/>
      <c r="AR9" s="6"/>
      <c r="AS9" s="6"/>
      <c r="AT9" s="6"/>
    </row>
    <row r="10" ht="13.5" thickBot="1"/>
    <row r="11" spans="1:36" ht="32.25" customHeight="1">
      <c r="A11" s="110" t="s">
        <v>6</v>
      </c>
      <c r="B11" s="86" t="s">
        <v>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6" t="s">
        <v>3</v>
      </c>
      <c r="O11" s="86"/>
      <c r="P11" s="87"/>
      <c r="Q11" s="87"/>
      <c r="R11" s="87"/>
      <c r="S11" s="87"/>
      <c r="T11" s="86" t="s">
        <v>4</v>
      </c>
      <c r="U11" s="86"/>
      <c r="V11" s="86"/>
      <c r="W11" s="86"/>
      <c r="X11" s="86"/>
      <c r="Y11" s="87"/>
      <c r="Z11" s="86" t="s">
        <v>15</v>
      </c>
      <c r="AA11" s="87"/>
      <c r="AB11" s="87"/>
      <c r="AC11" s="87"/>
      <c r="AD11" s="86" t="s">
        <v>62</v>
      </c>
      <c r="AE11" s="86" t="s">
        <v>64</v>
      </c>
      <c r="AF11" s="87"/>
      <c r="AG11" s="87"/>
      <c r="AH11" s="87"/>
      <c r="AI11" s="86" t="s">
        <v>50</v>
      </c>
      <c r="AJ11" s="102" t="s">
        <v>61</v>
      </c>
    </row>
    <row r="12" spans="1:36" ht="91.5" customHeight="1">
      <c r="A12" s="111"/>
      <c r="B12" s="77" t="s">
        <v>2</v>
      </c>
      <c r="C12" s="84"/>
      <c r="D12" s="84"/>
      <c r="E12" s="84"/>
      <c r="F12" s="84"/>
      <c r="G12" s="84"/>
      <c r="H12" s="77" t="s">
        <v>14</v>
      </c>
      <c r="I12" s="77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63" t="s">
        <v>24</v>
      </c>
      <c r="AA12" s="44" t="s">
        <v>25</v>
      </c>
      <c r="AB12" s="44" t="s">
        <v>26</v>
      </c>
      <c r="AC12" s="44" t="s">
        <v>15</v>
      </c>
      <c r="AD12" s="84"/>
      <c r="AE12" s="77"/>
      <c r="AF12" s="84"/>
      <c r="AG12" s="84"/>
      <c r="AH12" s="84"/>
      <c r="AI12" s="77"/>
      <c r="AJ12" s="103"/>
    </row>
    <row r="13" spans="1:36" ht="47.25" customHeight="1">
      <c r="A13" s="111"/>
      <c r="B13" s="77" t="s">
        <v>36</v>
      </c>
      <c r="C13" s="77"/>
      <c r="D13" s="77"/>
      <c r="E13" s="77" t="s">
        <v>1</v>
      </c>
      <c r="F13" s="77" t="s">
        <v>8</v>
      </c>
      <c r="G13" s="77" t="s">
        <v>37</v>
      </c>
      <c r="H13" s="77" t="s">
        <v>38</v>
      </c>
      <c r="I13" s="77" t="s">
        <v>53</v>
      </c>
      <c r="J13" s="77" t="s">
        <v>23</v>
      </c>
      <c r="K13" s="77" t="s">
        <v>41</v>
      </c>
      <c r="L13" s="77" t="s">
        <v>42</v>
      </c>
      <c r="M13" s="77" t="s">
        <v>43</v>
      </c>
      <c r="N13" s="77" t="s">
        <v>38</v>
      </c>
      <c r="O13" s="77" t="s">
        <v>53</v>
      </c>
      <c r="P13" s="77" t="s">
        <v>23</v>
      </c>
      <c r="Q13" s="77" t="s">
        <v>44</v>
      </c>
      <c r="R13" s="77" t="s">
        <v>45</v>
      </c>
      <c r="S13" s="77" t="s">
        <v>46</v>
      </c>
      <c r="T13" s="77" t="s">
        <v>38</v>
      </c>
      <c r="U13" s="77" t="s">
        <v>54</v>
      </c>
      <c r="V13" s="77" t="s">
        <v>23</v>
      </c>
      <c r="W13" s="77" t="s">
        <v>55</v>
      </c>
      <c r="X13" s="77" t="s">
        <v>56</v>
      </c>
      <c r="Y13" s="77" t="s">
        <v>57</v>
      </c>
      <c r="Z13" s="77" t="s">
        <v>39</v>
      </c>
      <c r="AA13" s="77" t="s">
        <v>39</v>
      </c>
      <c r="AB13" s="77" t="s">
        <v>39</v>
      </c>
      <c r="AC13" s="77" t="s">
        <v>39</v>
      </c>
      <c r="AD13" s="77" t="s">
        <v>63</v>
      </c>
      <c r="AE13" s="77" t="s">
        <v>40</v>
      </c>
      <c r="AF13" s="77" t="s">
        <v>47</v>
      </c>
      <c r="AG13" s="77" t="s">
        <v>48</v>
      </c>
      <c r="AH13" s="77" t="s">
        <v>49</v>
      </c>
      <c r="AI13" s="77"/>
      <c r="AJ13" s="103"/>
    </row>
    <row r="14" spans="1:36" ht="63.75" customHeight="1">
      <c r="A14" s="111"/>
      <c r="B14" s="44" t="s">
        <v>10</v>
      </c>
      <c r="C14" s="44" t="s">
        <v>9</v>
      </c>
      <c r="D14" s="44" t="s">
        <v>11</v>
      </c>
      <c r="E14" s="77"/>
      <c r="F14" s="77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103"/>
    </row>
    <row r="15" spans="1:36" s="4" customFormat="1" ht="59.25" customHeight="1">
      <c r="A15" s="58" t="s">
        <v>12</v>
      </c>
      <c r="B15" s="21">
        <v>6638.3</v>
      </c>
      <c r="C15" s="21">
        <v>0</v>
      </c>
      <c r="D15" s="21">
        <f>B15+C15</f>
        <v>6638.3</v>
      </c>
      <c r="E15" s="53" t="s">
        <v>5</v>
      </c>
      <c r="F15" s="21">
        <v>2533.26</v>
      </c>
      <c r="G15" s="21">
        <v>25.04</v>
      </c>
      <c r="H15" s="53">
        <v>170.78</v>
      </c>
      <c r="I15" s="53">
        <v>4.53</v>
      </c>
      <c r="J15" s="21">
        <f>H15*I15</f>
        <v>773.6334</v>
      </c>
      <c r="K15" s="23">
        <v>0.004</v>
      </c>
      <c r="L15" s="23">
        <v>3.838</v>
      </c>
      <c r="M15" s="31">
        <f>L15*H15/D15</f>
        <v>0.09873817694289201</v>
      </c>
      <c r="N15" s="53">
        <v>22.87</v>
      </c>
      <c r="O15" s="53">
        <v>6.255</v>
      </c>
      <c r="P15" s="21">
        <f aca="true" t="shared" si="0" ref="P15:P25">N15*O15</f>
        <v>143.05185</v>
      </c>
      <c r="Q15" s="23">
        <v>0.006</v>
      </c>
      <c r="R15" s="23">
        <v>5.757</v>
      </c>
      <c r="S15" s="31">
        <f>R15*N15/D15</f>
        <v>0.01983378123917268</v>
      </c>
      <c r="T15" s="21">
        <v>17.9</v>
      </c>
      <c r="U15" s="21">
        <v>7.19</v>
      </c>
      <c r="V15" s="21">
        <f>T15*U15</f>
        <v>128.701</v>
      </c>
      <c r="W15" s="40">
        <v>0.01</v>
      </c>
      <c r="X15" s="40">
        <v>9.595</v>
      </c>
      <c r="Y15" s="33">
        <f>X15*T15/D15</f>
        <v>0.025872663181838722</v>
      </c>
      <c r="Z15" s="22">
        <v>21.69</v>
      </c>
      <c r="AA15" s="22">
        <v>4.5</v>
      </c>
      <c r="AB15" s="22"/>
      <c r="AC15" s="21">
        <v>17.19</v>
      </c>
      <c r="AD15" s="21">
        <v>77.08</v>
      </c>
      <c r="AE15" s="21">
        <v>2.92</v>
      </c>
      <c r="AF15" s="21">
        <v>1.47</v>
      </c>
      <c r="AG15" s="23">
        <v>3053.219</v>
      </c>
      <c r="AH15" s="31">
        <f>AG15*AE15/D15</f>
        <v>1.343024491210099</v>
      </c>
      <c r="AI15" s="64">
        <v>23</v>
      </c>
      <c r="AJ15" s="65" t="s">
        <v>72</v>
      </c>
    </row>
    <row r="16" spans="1:36" s="4" customFormat="1" ht="13.5" customHeight="1">
      <c r="A16" s="58" t="s">
        <v>13</v>
      </c>
      <c r="B16" s="21">
        <v>4585.3</v>
      </c>
      <c r="C16" s="21">
        <v>151.74</v>
      </c>
      <c r="D16" s="21">
        <f>B16+C16</f>
        <v>4737.04</v>
      </c>
      <c r="E16" s="53" t="s">
        <v>5</v>
      </c>
      <c r="F16" s="21">
        <v>2533.26</v>
      </c>
      <c r="G16" s="21">
        <v>35.42</v>
      </c>
      <c r="H16" s="53">
        <v>170.78</v>
      </c>
      <c r="I16" s="53">
        <v>4.53</v>
      </c>
      <c r="J16" s="21">
        <f aca="true" t="shared" si="1" ref="J16:J24">H16*I16</f>
        <v>773.6334</v>
      </c>
      <c r="K16" s="23">
        <v>0.004</v>
      </c>
      <c r="L16" s="23">
        <v>4.132</v>
      </c>
      <c r="M16" s="31">
        <f>L16*H16/D16</f>
        <v>0.14896706804249066</v>
      </c>
      <c r="N16" s="53">
        <v>22.87</v>
      </c>
      <c r="O16" s="53">
        <v>6.255</v>
      </c>
      <c r="P16" s="21">
        <f t="shared" si="0"/>
        <v>143.05185</v>
      </c>
      <c r="Q16" s="23">
        <v>0.006</v>
      </c>
      <c r="R16" s="23">
        <v>6.198</v>
      </c>
      <c r="S16" s="31">
        <f>R16*N16/D16</f>
        <v>0.029923382534240796</v>
      </c>
      <c r="T16" s="21">
        <v>17.9</v>
      </c>
      <c r="U16" s="21">
        <v>7.19</v>
      </c>
      <c r="V16" s="21">
        <f aca="true" t="shared" si="2" ref="V16:V21">T16*U16</f>
        <v>128.701</v>
      </c>
      <c r="W16" s="40">
        <v>0.01</v>
      </c>
      <c r="X16" s="40">
        <v>10.33</v>
      </c>
      <c r="Y16" s="33">
        <f>X16*T16/D16</f>
        <v>0.03903429145626804</v>
      </c>
      <c r="Z16" s="22">
        <v>21.35</v>
      </c>
      <c r="AA16" s="22">
        <v>4.5</v>
      </c>
      <c r="AB16" s="23"/>
      <c r="AC16" s="21">
        <v>16.85</v>
      </c>
      <c r="AD16" s="21">
        <v>77.08</v>
      </c>
      <c r="AE16" s="21">
        <v>2.92</v>
      </c>
      <c r="AF16" s="21">
        <v>1.19</v>
      </c>
      <c r="AG16" s="23">
        <v>2037.387</v>
      </c>
      <c r="AH16" s="31">
        <f>AG16*AE16/D16</f>
        <v>1.2558834293145087</v>
      </c>
      <c r="AI16" s="64">
        <v>25</v>
      </c>
      <c r="AJ16" s="66"/>
    </row>
    <row r="17" spans="1:36" s="4" customFormat="1" ht="14.25">
      <c r="A17" s="59" t="s">
        <v>27</v>
      </c>
      <c r="B17" s="24">
        <v>3760.3</v>
      </c>
      <c r="C17" s="24">
        <v>44.5</v>
      </c>
      <c r="D17" s="24">
        <f>B17+C17</f>
        <v>3804.8</v>
      </c>
      <c r="E17" s="67" t="s">
        <v>5</v>
      </c>
      <c r="F17" s="21">
        <v>2533.26</v>
      </c>
      <c r="G17" s="24">
        <v>27.33</v>
      </c>
      <c r="H17" s="53">
        <v>170.05</v>
      </c>
      <c r="I17" s="53">
        <v>4.53</v>
      </c>
      <c r="J17" s="21">
        <f t="shared" si="1"/>
        <v>770.3265000000001</v>
      </c>
      <c r="K17" s="23">
        <v>0.011</v>
      </c>
      <c r="L17" s="23">
        <v>6.705</v>
      </c>
      <c r="M17" s="31">
        <f>L17*H17/D17</f>
        <v>0.29967021919680403</v>
      </c>
      <c r="N17" s="53">
        <v>22.87</v>
      </c>
      <c r="O17" s="53">
        <v>6.255</v>
      </c>
      <c r="P17" s="21">
        <f t="shared" si="0"/>
        <v>143.05185</v>
      </c>
      <c r="Q17" s="23">
        <v>0.017</v>
      </c>
      <c r="R17" s="23">
        <v>10.362</v>
      </c>
      <c r="S17" s="31">
        <f>R17*N17/D17</f>
        <v>0.06228420416316233</v>
      </c>
      <c r="T17" s="21">
        <v>17.9</v>
      </c>
      <c r="U17" s="21">
        <v>7.19</v>
      </c>
      <c r="V17" s="21">
        <f t="shared" si="2"/>
        <v>128.701</v>
      </c>
      <c r="W17" s="99" t="s">
        <v>68</v>
      </c>
      <c r="X17" s="80"/>
      <c r="Y17" s="79"/>
      <c r="Z17" s="25">
        <v>17</v>
      </c>
      <c r="AA17" s="25"/>
      <c r="AB17" s="26"/>
      <c r="AC17" s="24">
        <v>17</v>
      </c>
      <c r="AD17" s="21">
        <v>77.08</v>
      </c>
      <c r="AE17" s="24">
        <v>4.17</v>
      </c>
      <c r="AF17" s="24">
        <v>1.11</v>
      </c>
      <c r="AG17" s="26">
        <v>1990.452</v>
      </c>
      <c r="AH17" s="31">
        <f>AG17*AE17/D17</f>
        <v>2.181503584945332</v>
      </c>
      <c r="AI17" s="68">
        <v>23</v>
      </c>
      <c r="AJ17" s="69"/>
    </row>
    <row r="18" spans="1:36" s="4" customFormat="1" ht="24" customHeight="1">
      <c r="A18" s="58" t="s">
        <v>28</v>
      </c>
      <c r="B18" s="106">
        <v>4561.4</v>
      </c>
      <c r="C18" s="106">
        <v>830.1</v>
      </c>
      <c r="D18" s="108">
        <f>B18+C18</f>
        <v>5391.5</v>
      </c>
      <c r="E18" s="67" t="s">
        <v>5</v>
      </c>
      <c r="F18" s="21">
        <v>2082.98</v>
      </c>
      <c r="G18" s="105" t="s">
        <v>78</v>
      </c>
      <c r="H18" s="21">
        <v>130.48</v>
      </c>
      <c r="I18" s="21">
        <v>4.53</v>
      </c>
      <c r="J18" s="24">
        <f>H18*I18</f>
        <v>591.0744</v>
      </c>
      <c r="K18" s="23">
        <v>0.011</v>
      </c>
      <c r="L18" s="26">
        <v>3.334</v>
      </c>
      <c r="M18" s="70">
        <v>0.1886</v>
      </c>
      <c r="N18" s="53">
        <v>22.87</v>
      </c>
      <c r="O18" s="53">
        <v>6.255</v>
      </c>
      <c r="P18" s="21">
        <f t="shared" si="0"/>
        <v>143.05185</v>
      </c>
      <c r="Q18" s="23">
        <v>0.017</v>
      </c>
      <c r="R18" s="26">
        <v>5.153</v>
      </c>
      <c r="S18" s="32">
        <f>R18*N18/2311.3</f>
        <v>0.0509882360576299</v>
      </c>
      <c r="T18" s="21">
        <v>17.9</v>
      </c>
      <c r="U18" s="21">
        <v>7.19</v>
      </c>
      <c r="V18" s="21">
        <f t="shared" si="2"/>
        <v>128.701</v>
      </c>
      <c r="W18" s="40">
        <v>0.028</v>
      </c>
      <c r="X18" s="40">
        <v>8.487</v>
      </c>
      <c r="Y18" s="33">
        <f>X18*T18/2311.3</f>
        <v>0.06572807510924587</v>
      </c>
      <c r="Z18" s="22">
        <v>19.3</v>
      </c>
      <c r="AA18" s="22"/>
      <c r="AB18" s="23"/>
      <c r="AC18" s="24">
        <v>19.3</v>
      </c>
      <c r="AD18" s="21">
        <v>77.08</v>
      </c>
      <c r="AE18" s="21">
        <v>4.17</v>
      </c>
      <c r="AF18" s="26">
        <v>0.73</v>
      </c>
      <c r="AG18" s="71">
        <v>1153.685</v>
      </c>
      <c r="AH18" s="32">
        <f>AG18*AE18/2311.3</f>
        <v>2.0814547873491107</v>
      </c>
      <c r="AI18" s="68">
        <v>23</v>
      </c>
      <c r="AJ18" s="66"/>
    </row>
    <row r="19" spans="1:36" s="4" customFormat="1" ht="27" customHeight="1">
      <c r="A19" s="58" t="s">
        <v>29</v>
      </c>
      <c r="B19" s="107"/>
      <c r="C19" s="107"/>
      <c r="D19" s="108"/>
      <c r="E19" s="67" t="s">
        <v>5</v>
      </c>
      <c r="F19" s="21">
        <v>2082.98</v>
      </c>
      <c r="G19" s="84"/>
      <c r="H19" s="21">
        <v>130.48</v>
      </c>
      <c r="I19" s="21">
        <v>4.53</v>
      </c>
      <c r="J19" s="24">
        <f>H19*I19</f>
        <v>591.0744</v>
      </c>
      <c r="K19" s="23">
        <v>0.007</v>
      </c>
      <c r="L19" s="26">
        <v>2.738</v>
      </c>
      <c r="M19" s="70">
        <v>0.1158</v>
      </c>
      <c r="N19" s="53">
        <v>22.87</v>
      </c>
      <c r="O19" s="53">
        <v>6.255</v>
      </c>
      <c r="P19" s="21">
        <f t="shared" si="0"/>
        <v>143.05185</v>
      </c>
      <c r="Q19" s="23">
        <v>0.011</v>
      </c>
      <c r="R19" s="26">
        <v>4.303</v>
      </c>
      <c r="S19" s="32">
        <f>R19*N19/3088.7</f>
        <v>0.031861174604202416</v>
      </c>
      <c r="T19" s="21">
        <v>17.9</v>
      </c>
      <c r="U19" s="21">
        <v>7.19</v>
      </c>
      <c r="V19" s="21">
        <f t="shared" si="2"/>
        <v>128.701</v>
      </c>
      <c r="W19" s="40">
        <v>0.018</v>
      </c>
      <c r="X19" s="40">
        <v>7.042</v>
      </c>
      <c r="Y19" s="33">
        <f>X19*T19/3088.7</f>
        <v>0.04081063230485317</v>
      </c>
      <c r="Z19" s="22">
        <v>23.8</v>
      </c>
      <c r="AA19" s="22">
        <v>4.5</v>
      </c>
      <c r="AB19" s="23"/>
      <c r="AC19" s="24">
        <v>19.3</v>
      </c>
      <c r="AD19" s="21">
        <v>77.08</v>
      </c>
      <c r="AE19" s="21">
        <v>4.17</v>
      </c>
      <c r="AF19" s="26">
        <v>1.47</v>
      </c>
      <c r="AG19" s="71">
        <v>1948.779</v>
      </c>
      <c r="AH19" s="32">
        <f>AG19*AE19/3088.7</f>
        <v>2.6310125392559978</v>
      </c>
      <c r="AI19" s="68">
        <v>23</v>
      </c>
      <c r="AJ19" s="66"/>
    </row>
    <row r="20" spans="1:36" s="4" customFormat="1" ht="13.5" customHeight="1">
      <c r="A20" s="59" t="s">
        <v>31</v>
      </c>
      <c r="B20" s="24">
        <v>4155.6</v>
      </c>
      <c r="C20" s="24">
        <v>0</v>
      </c>
      <c r="D20" s="24">
        <f aca="true" t="shared" si="3" ref="D20:D26">B20+C20</f>
        <v>4155.6</v>
      </c>
      <c r="E20" s="67" t="s">
        <v>5</v>
      </c>
      <c r="F20" s="21">
        <v>2533.26</v>
      </c>
      <c r="G20" s="24">
        <v>29.55</v>
      </c>
      <c r="H20" s="53">
        <v>170.78</v>
      </c>
      <c r="I20" s="53">
        <v>4.53</v>
      </c>
      <c r="J20" s="21">
        <f t="shared" si="1"/>
        <v>773.6334</v>
      </c>
      <c r="K20" s="23">
        <v>0.007</v>
      </c>
      <c r="L20" s="23">
        <v>5.664</v>
      </c>
      <c r="M20" s="33">
        <f>L20*H20/D20</f>
        <v>0.23276973722206176</v>
      </c>
      <c r="N20" s="53">
        <v>22.87</v>
      </c>
      <c r="O20" s="53">
        <v>6.255</v>
      </c>
      <c r="P20" s="21">
        <f t="shared" si="0"/>
        <v>143.05185</v>
      </c>
      <c r="Q20" s="23">
        <v>0.011</v>
      </c>
      <c r="R20" s="23">
        <v>8.901</v>
      </c>
      <c r="S20" s="31">
        <f aca="true" t="shared" si="4" ref="S20:S26">R20*N20/D20</f>
        <v>0.048985915391279236</v>
      </c>
      <c r="T20" s="21">
        <v>17.9</v>
      </c>
      <c r="U20" s="21">
        <v>7.19</v>
      </c>
      <c r="V20" s="21">
        <f t="shared" si="2"/>
        <v>128.701</v>
      </c>
      <c r="W20" s="40">
        <v>0.018</v>
      </c>
      <c r="X20" s="40">
        <v>14.566</v>
      </c>
      <c r="Y20" s="33">
        <f aca="true" t="shared" si="5" ref="Y20:Y26">X20*T20/D20</f>
        <v>0.06274217922802965</v>
      </c>
      <c r="Z20" s="25">
        <v>21.93</v>
      </c>
      <c r="AA20" s="25">
        <v>4.5</v>
      </c>
      <c r="AB20" s="26"/>
      <c r="AC20" s="24">
        <v>17.43</v>
      </c>
      <c r="AD20" s="21">
        <v>77.08</v>
      </c>
      <c r="AE20" s="24">
        <v>4.17</v>
      </c>
      <c r="AF20" s="24">
        <v>1.47</v>
      </c>
      <c r="AG20" s="26">
        <v>2711.974</v>
      </c>
      <c r="AH20" s="32">
        <f aca="true" t="shared" si="6" ref="AH20:AH26">AG20*AE20/D20</f>
        <v>2.7213715420155933</v>
      </c>
      <c r="AI20" s="68">
        <v>23</v>
      </c>
      <c r="AJ20" s="72"/>
    </row>
    <row r="21" spans="1:36" s="4" customFormat="1" ht="13.5" customHeight="1">
      <c r="A21" s="59" t="s">
        <v>30</v>
      </c>
      <c r="B21" s="24">
        <v>5052</v>
      </c>
      <c r="C21" s="24">
        <v>0</v>
      </c>
      <c r="D21" s="24">
        <f t="shared" si="3"/>
        <v>5052</v>
      </c>
      <c r="E21" s="67" t="s">
        <v>5</v>
      </c>
      <c r="F21" s="21">
        <v>2533.26</v>
      </c>
      <c r="G21" s="24">
        <v>18.3</v>
      </c>
      <c r="H21" s="53">
        <v>170.78</v>
      </c>
      <c r="I21" s="53">
        <v>4.53</v>
      </c>
      <c r="J21" s="21">
        <f t="shared" si="1"/>
        <v>773.6334</v>
      </c>
      <c r="K21" s="23">
        <v>0.007</v>
      </c>
      <c r="L21" s="23">
        <v>3.845</v>
      </c>
      <c r="M21" s="33">
        <f>L21*H21/D21</f>
        <v>0.1299780482977039</v>
      </c>
      <c r="N21" s="53">
        <v>22.87</v>
      </c>
      <c r="O21" s="53">
        <v>6.255</v>
      </c>
      <c r="P21" s="21">
        <f t="shared" si="0"/>
        <v>143.05185</v>
      </c>
      <c r="Q21" s="23">
        <v>0.011</v>
      </c>
      <c r="R21" s="23">
        <v>6.042</v>
      </c>
      <c r="S21" s="31">
        <f t="shared" si="4"/>
        <v>0.02735165083135392</v>
      </c>
      <c r="T21" s="21">
        <v>17.9</v>
      </c>
      <c r="U21" s="21">
        <v>7.19</v>
      </c>
      <c r="V21" s="21">
        <f t="shared" si="2"/>
        <v>128.701</v>
      </c>
      <c r="W21" s="40">
        <v>0.018</v>
      </c>
      <c r="X21" s="40">
        <v>9.887</v>
      </c>
      <c r="Y21" s="33">
        <f t="shared" si="5"/>
        <v>0.03503113618368962</v>
      </c>
      <c r="Z21" s="25">
        <v>21.9</v>
      </c>
      <c r="AA21" s="25">
        <v>4.5</v>
      </c>
      <c r="AB21" s="26"/>
      <c r="AC21" s="24">
        <v>17.4</v>
      </c>
      <c r="AD21" s="21">
        <v>77.08</v>
      </c>
      <c r="AE21" s="24">
        <v>4.17</v>
      </c>
      <c r="AF21" s="24">
        <v>1.47</v>
      </c>
      <c r="AG21" s="26">
        <v>2796.116</v>
      </c>
      <c r="AH21" s="32">
        <f t="shared" si="6"/>
        <v>2.3079579809976245</v>
      </c>
      <c r="AI21" s="68">
        <v>23</v>
      </c>
      <c r="AJ21" s="72"/>
    </row>
    <row r="22" spans="1:36" s="4" customFormat="1" ht="53.25" customHeight="1">
      <c r="A22" s="59" t="s">
        <v>34</v>
      </c>
      <c r="B22" s="24">
        <v>6220.9</v>
      </c>
      <c r="C22" s="24">
        <v>0</v>
      </c>
      <c r="D22" s="24">
        <f t="shared" si="3"/>
        <v>6220.9</v>
      </c>
      <c r="E22" s="67" t="s">
        <v>5</v>
      </c>
      <c r="F22" s="21">
        <v>2533.26</v>
      </c>
      <c r="G22" s="24">
        <v>31.06</v>
      </c>
      <c r="H22" s="53">
        <v>170.78</v>
      </c>
      <c r="I22" s="53">
        <v>4.53</v>
      </c>
      <c r="J22" s="24">
        <f t="shared" si="1"/>
        <v>773.6334</v>
      </c>
      <c r="K22" s="23">
        <v>0.004</v>
      </c>
      <c r="L22" s="26">
        <v>4.608</v>
      </c>
      <c r="M22" s="33">
        <f>L22*H22/D22</f>
        <v>0.12650167017634104</v>
      </c>
      <c r="N22" s="53">
        <v>22.87</v>
      </c>
      <c r="O22" s="53">
        <v>6.255</v>
      </c>
      <c r="P22" s="24">
        <f t="shared" si="0"/>
        <v>143.05185</v>
      </c>
      <c r="Q22" s="23">
        <v>0.006</v>
      </c>
      <c r="R22" s="26">
        <v>6.911</v>
      </c>
      <c r="S22" s="31">
        <f t="shared" si="4"/>
        <v>0.025407026314520405</v>
      </c>
      <c r="T22" s="21">
        <v>17.9</v>
      </c>
      <c r="U22" s="21">
        <v>7.19</v>
      </c>
      <c r="V22" s="21">
        <f>T22*U22</f>
        <v>128.701</v>
      </c>
      <c r="W22" s="40">
        <v>0.01</v>
      </c>
      <c r="X22" s="40">
        <v>11.519</v>
      </c>
      <c r="Y22" s="33">
        <f t="shared" si="5"/>
        <v>0.03314473789966082</v>
      </c>
      <c r="Z22" s="73" t="s">
        <v>73</v>
      </c>
      <c r="AA22" s="25">
        <v>4.5</v>
      </c>
      <c r="AB22" s="26"/>
      <c r="AC22" s="24">
        <v>18.4</v>
      </c>
      <c r="AD22" s="21">
        <v>77.08</v>
      </c>
      <c r="AE22" s="24">
        <v>2.92</v>
      </c>
      <c r="AF22" s="24">
        <v>1.19</v>
      </c>
      <c r="AG22" s="26">
        <v>2890.284</v>
      </c>
      <c r="AH22" s="32">
        <f t="shared" si="6"/>
        <v>1.3566572811008053</v>
      </c>
      <c r="AI22" s="68">
        <v>23</v>
      </c>
      <c r="AJ22" s="65" t="s">
        <v>69</v>
      </c>
    </row>
    <row r="23" spans="1:36" s="4" customFormat="1" ht="39" customHeight="1">
      <c r="A23" s="59" t="s">
        <v>33</v>
      </c>
      <c r="B23" s="24">
        <v>2893.6</v>
      </c>
      <c r="C23" s="24">
        <v>293</v>
      </c>
      <c r="D23" s="24">
        <f t="shared" si="3"/>
        <v>3186.6</v>
      </c>
      <c r="E23" s="67" t="s">
        <v>5</v>
      </c>
      <c r="F23" s="21">
        <v>2533.26</v>
      </c>
      <c r="G23" s="24">
        <v>20.81</v>
      </c>
      <c r="H23" s="53">
        <v>170.05</v>
      </c>
      <c r="I23" s="53">
        <v>4.53</v>
      </c>
      <c r="J23" s="24">
        <f t="shared" si="1"/>
        <v>770.3265000000001</v>
      </c>
      <c r="K23" s="23">
        <v>0.004</v>
      </c>
      <c r="L23" s="26">
        <v>1.945</v>
      </c>
      <c r="M23" s="33">
        <f>L23*H23/D23</f>
        <v>0.10379314943827277</v>
      </c>
      <c r="N23" s="53">
        <v>22.87</v>
      </c>
      <c r="O23" s="53">
        <v>6.255</v>
      </c>
      <c r="P23" s="24">
        <f t="shared" si="0"/>
        <v>143.05185</v>
      </c>
      <c r="Q23" s="23">
        <v>0.006</v>
      </c>
      <c r="R23" s="26">
        <v>2.917</v>
      </c>
      <c r="S23" s="31">
        <f t="shared" si="4"/>
        <v>0.020935100106696792</v>
      </c>
      <c r="T23" s="21">
        <v>17.9</v>
      </c>
      <c r="U23" s="21">
        <v>7.19</v>
      </c>
      <c r="V23" s="21">
        <f>T23*U23</f>
        <v>128.701</v>
      </c>
      <c r="W23" s="40">
        <v>0.01</v>
      </c>
      <c r="X23" s="40">
        <v>4.862</v>
      </c>
      <c r="Y23" s="33">
        <f t="shared" si="5"/>
        <v>0.02731117805811837</v>
      </c>
      <c r="Z23" s="25">
        <v>20.85</v>
      </c>
      <c r="AA23" s="25">
        <v>4.5</v>
      </c>
      <c r="AB23" s="26"/>
      <c r="AC23" s="24">
        <v>16.35</v>
      </c>
      <c r="AD23" s="21">
        <v>77.08</v>
      </c>
      <c r="AE23" s="24">
        <v>4.17</v>
      </c>
      <c r="AF23" s="24">
        <v>1.19</v>
      </c>
      <c r="AG23" s="26">
        <v>1879.165</v>
      </c>
      <c r="AH23" s="32">
        <f t="shared" si="6"/>
        <v>2.4590843061570324</v>
      </c>
      <c r="AI23" s="68">
        <v>23</v>
      </c>
      <c r="AJ23" s="65" t="s">
        <v>35</v>
      </c>
    </row>
    <row r="24" spans="1:36" s="4" customFormat="1" ht="36.75" customHeight="1">
      <c r="A24" s="59" t="s">
        <v>32</v>
      </c>
      <c r="B24" s="24">
        <v>6126</v>
      </c>
      <c r="C24" s="24">
        <v>0</v>
      </c>
      <c r="D24" s="24">
        <f t="shared" si="3"/>
        <v>6126</v>
      </c>
      <c r="E24" s="67" t="s">
        <v>5</v>
      </c>
      <c r="F24" s="21">
        <v>2533.26</v>
      </c>
      <c r="G24" s="24">
        <v>22.48</v>
      </c>
      <c r="H24" s="53">
        <v>170.05</v>
      </c>
      <c r="I24" s="53">
        <v>4.53</v>
      </c>
      <c r="J24" s="24">
        <f t="shared" si="1"/>
        <v>770.3265000000001</v>
      </c>
      <c r="K24" s="23">
        <v>0.004</v>
      </c>
      <c r="L24" s="26">
        <v>3</v>
      </c>
      <c r="M24" s="33">
        <f>L24*H24/D24</f>
        <v>0.08327619980411362</v>
      </c>
      <c r="N24" s="53">
        <v>22.87</v>
      </c>
      <c r="O24" s="53">
        <v>6.255</v>
      </c>
      <c r="P24" s="24">
        <f t="shared" si="0"/>
        <v>143.05185</v>
      </c>
      <c r="Q24" s="23">
        <v>0.006</v>
      </c>
      <c r="R24" s="26">
        <v>4.5</v>
      </c>
      <c r="S24" s="31">
        <f t="shared" si="4"/>
        <v>0.016799706170421157</v>
      </c>
      <c r="T24" s="21">
        <v>17.9</v>
      </c>
      <c r="U24" s="21">
        <v>7.19</v>
      </c>
      <c r="V24" s="21">
        <f>T24*U24</f>
        <v>128.701</v>
      </c>
      <c r="W24" s="40">
        <v>0.01</v>
      </c>
      <c r="X24" s="40">
        <v>7.5</v>
      </c>
      <c r="Y24" s="33">
        <f t="shared" si="5"/>
        <v>0.02191478942213516</v>
      </c>
      <c r="Z24" s="25">
        <v>20.92</v>
      </c>
      <c r="AA24" s="25">
        <v>4.5</v>
      </c>
      <c r="AB24" s="26"/>
      <c r="AC24" s="24">
        <v>16.42</v>
      </c>
      <c r="AD24" s="21">
        <v>77.08</v>
      </c>
      <c r="AE24" s="24">
        <v>4.17</v>
      </c>
      <c r="AF24" s="24">
        <v>1.47</v>
      </c>
      <c r="AG24" s="26">
        <v>3447.459</v>
      </c>
      <c r="AH24" s="32">
        <f t="shared" si="6"/>
        <v>2.3467032370225267</v>
      </c>
      <c r="AI24" s="68">
        <v>23</v>
      </c>
      <c r="AJ24" s="65" t="s">
        <v>35</v>
      </c>
    </row>
    <row r="25" spans="1:36" s="4" customFormat="1" ht="44.25" customHeight="1">
      <c r="A25" s="60" t="s">
        <v>51</v>
      </c>
      <c r="B25" s="37">
        <v>4781.6</v>
      </c>
      <c r="C25" s="37">
        <v>0</v>
      </c>
      <c r="D25" s="37">
        <f t="shared" si="3"/>
        <v>4781.6</v>
      </c>
      <c r="E25" s="78" t="s">
        <v>52</v>
      </c>
      <c r="F25" s="80"/>
      <c r="G25" s="79"/>
      <c r="H25" s="78" t="s">
        <v>52</v>
      </c>
      <c r="I25" s="80"/>
      <c r="J25" s="80"/>
      <c r="K25" s="80"/>
      <c r="L25" s="80"/>
      <c r="M25" s="79"/>
      <c r="N25" s="53">
        <v>22.87</v>
      </c>
      <c r="O25" s="54">
        <v>10.79</v>
      </c>
      <c r="P25" s="37">
        <f t="shared" si="0"/>
        <v>246.76729999999998</v>
      </c>
      <c r="Q25" s="55">
        <v>0.009</v>
      </c>
      <c r="R25" s="38">
        <v>5.931</v>
      </c>
      <c r="S25" s="31">
        <f t="shared" si="4"/>
        <v>0.028367485778818806</v>
      </c>
      <c r="T25" s="21">
        <v>17.9</v>
      </c>
      <c r="U25" s="21">
        <v>7.19</v>
      </c>
      <c r="V25" s="21">
        <f>T25*U25</f>
        <v>128.701</v>
      </c>
      <c r="W25" s="41">
        <v>0.009</v>
      </c>
      <c r="X25" s="41">
        <v>5.931</v>
      </c>
      <c r="Y25" s="33">
        <f t="shared" si="5"/>
        <v>0.022202798226535047</v>
      </c>
      <c r="Z25" s="39">
        <v>19.24</v>
      </c>
      <c r="AA25" s="39">
        <v>4</v>
      </c>
      <c r="AB25" s="38"/>
      <c r="AC25" s="24">
        <v>15.24</v>
      </c>
      <c r="AD25" s="21">
        <v>77.08</v>
      </c>
      <c r="AE25" s="37">
        <v>4.17</v>
      </c>
      <c r="AF25" s="37">
        <v>1.47</v>
      </c>
      <c r="AG25" s="38">
        <v>2515.92</v>
      </c>
      <c r="AH25" s="32">
        <f t="shared" si="6"/>
        <v>2.194116279069767</v>
      </c>
      <c r="AI25" s="74"/>
      <c r="AJ25" s="75" t="s">
        <v>58</v>
      </c>
    </row>
    <row r="26" spans="1:36" s="4" customFormat="1" ht="37.5" customHeight="1">
      <c r="A26" s="59" t="s">
        <v>59</v>
      </c>
      <c r="B26" s="37">
        <v>11210.6</v>
      </c>
      <c r="C26" s="37">
        <v>327.7</v>
      </c>
      <c r="D26" s="37">
        <f t="shared" si="3"/>
        <v>11538.300000000001</v>
      </c>
      <c r="E26" s="78" t="s">
        <v>66</v>
      </c>
      <c r="F26" s="80"/>
      <c r="G26" s="79"/>
      <c r="H26" s="24">
        <v>170.78</v>
      </c>
      <c r="I26" s="81" t="s">
        <v>66</v>
      </c>
      <c r="J26" s="79"/>
      <c r="K26" s="26">
        <v>0.007</v>
      </c>
      <c r="L26" s="26">
        <v>9.94</v>
      </c>
      <c r="M26" s="32">
        <f>L26*H26/D26</f>
        <v>0.14712333706005215</v>
      </c>
      <c r="N26" s="53">
        <v>22.87</v>
      </c>
      <c r="O26" s="78" t="s">
        <v>66</v>
      </c>
      <c r="P26" s="79"/>
      <c r="Q26" s="26">
        <v>0.011</v>
      </c>
      <c r="R26" s="26">
        <v>15.62</v>
      </c>
      <c r="S26" s="31">
        <f t="shared" si="4"/>
        <v>0.03096031477774022</v>
      </c>
      <c r="T26" s="21">
        <v>17.9</v>
      </c>
      <c r="U26" s="81" t="s">
        <v>66</v>
      </c>
      <c r="V26" s="79"/>
      <c r="W26" s="26">
        <v>0.018</v>
      </c>
      <c r="X26" s="24">
        <v>25.56</v>
      </c>
      <c r="Y26" s="33">
        <f t="shared" si="5"/>
        <v>0.039652635136891906</v>
      </c>
      <c r="Z26" s="25">
        <v>20.13</v>
      </c>
      <c r="AA26" s="25">
        <v>4.5</v>
      </c>
      <c r="AB26" s="26"/>
      <c r="AC26" s="24">
        <v>15.63</v>
      </c>
      <c r="AD26" s="21" t="s">
        <v>67</v>
      </c>
      <c r="AE26" s="24">
        <v>4.17</v>
      </c>
      <c r="AF26" s="45">
        <v>1.19</v>
      </c>
      <c r="AG26" s="45">
        <v>5037.52</v>
      </c>
      <c r="AH26" s="32">
        <f t="shared" si="6"/>
        <v>1.8205852161930267</v>
      </c>
      <c r="AI26" s="45">
        <v>23</v>
      </c>
      <c r="AJ26" s="76"/>
    </row>
    <row r="27" spans="1:36" s="4" customFormat="1" ht="15" customHeight="1" thickBot="1">
      <c r="A27" s="61" t="s">
        <v>11</v>
      </c>
      <c r="B27" s="27">
        <f>B15+B16+B17+B18+B20+B21+B22+B23+B24+B25+B26</f>
        <v>59985.6</v>
      </c>
      <c r="C27" s="27">
        <f>C15+C16+C17+C18+C20+C21+C22+C23+C24+C25+C26</f>
        <v>1647.0400000000002</v>
      </c>
      <c r="D27" s="27">
        <f>C27+B27</f>
        <v>61632.64</v>
      </c>
      <c r="E27" s="28"/>
      <c r="F27" s="28"/>
      <c r="G27" s="28"/>
      <c r="H27" s="28"/>
      <c r="I27" s="28"/>
      <c r="J27" s="27"/>
      <c r="K27" s="27"/>
      <c r="L27" s="27"/>
      <c r="M27" s="34"/>
      <c r="N27" s="28"/>
      <c r="O27" s="28"/>
      <c r="P27" s="56"/>
      <c r="Q27" s="56"/>
      <c r="R27" s="56"/>
      <c r="S27" s="57"/>
      <c r="T27" s="28"/>
      <c r="U27" s="28"/>
      <c r="V27" s="28"/>
      <c r="W27" s="42"/>
      <c r="X27" s="42"/>
      <c r="Y27" s="34"/>
      <c r="Z27" s="28"/>
      <c r="AA27" s="28"/>
      <c r="AB27" s="28"/>
      <c r="AC27" s="27"/>
      <c r="AD27" s="28"/>
      <c r="AE27" s="27"/>
      <c r="AF27" s="27"/>
      <c r="AG27" s="43"/>
      <c r="AH27" s="35"/>
      <c r="AI27" s="62"/>
      <c r="AJ27" s="36"/>
    </row>
    <row r="28" spans="1:46" s="4" customFormat="1" ht="7.5" customHeight="1">
      <c r="A28" s="13"/>
      <c r="B28" s="50"/>
      <c r="C28" s="51"/>
      <c r="D28" s="5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52"/>
      <c r="AN28" s="52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3"/>
      <c r="AN30" s="83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5" t="s">
        <v>19</v>
      </c>
      <c r="O31" s="85"/>
      <c r="P31" s="85"/>
      <c r="Q31" s="85"/>
      <c r="R31" s="85"/>
      <c r="S31" s="8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104"/>
      <c r="C32" s="104"/>
      <c r="D32" s="104"/>
      <c r="E32" s="104"/>
      <c r="F32" s="104"/>
      <c r="G32" s="9"/>
      <c r="H32" s="9"/>
      <c r="I32" s="9"/>
      <c r="J32" s="9"/>
      <c r="K32" s="9"/>
      <c r="L32" s="9"/>
      <c r="M32" s="9"/>
      <c r="N32" s="89" t="s">
        <v>74</v>
      </c>
      <c r="O32" s="89"/>
      <c r="P32" s="89"/>
      <c r="Q32" s="89"/>
      <c r="R32" s="89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9" t="s">
        <v>82</v>
      </c>
      <c r="O33" s="89"/>
      <c r="P33" s="89"/>
      <c r="Q33" s="89"/>
      <c r="R33" s="89"/>
      <c r="S33" s="89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85" t="s">
        <v>20</v>
      </c>
      <c r="O34" s="85"/>
      <c r="P34" s="85"/>
      <c r="Q34" s="85"/>
      <c r="R34" s="85"/>
      <c r="S34" s="85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2" t="s">
        <v>75</v>
      </c>
      <c r="O35" s="82"/>
      <c r="P35" s="82"/>
      <c r="Q35" s="82"/>
      <c r="R35" s="82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7"/>
      <c r="AG35" s="7"/>
      <c r="AH35" s="7"/>
      <c r="AI35" s="7"/>
      <c r="AJ35" s="88"/>
      <c r="AK35" s="88"/>
      <c r="AL35" s="88"/>
      <c r="AM35" s="88"/>
      <c r="AN35" s="88"/>
      <c r="AO35" s="83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82" t="s">
        <v>83</v>
      </c>
      <c r="O36" s="82"/>
      <c r="P36" s="82"/>
      <c r="Q36" s="82"/>
      <c r="R36" s="8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30"/>
      <c r="AG36" s="30"/>
      <c r="AH36" s="30"/>
      <c r="AI36" s="30"/>
      <c r="AJ36" s="13"/>
      <c r="AK36" s="13"/>
      <c r="AL36" s="93"/>
      <c r="AM36" s="83"/>
      <c r="AN36" s="83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85" t="s">
        <v>21</v>
      </c>
      <c r="O37" s="85"/>
      <c r="P37" s="85"/>
      <c r="Q37" s="85"/>
      <c r="R37" s="85"/>
      <c r="S37" s="85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82" t="s">
        <v>71</v>
      </c>
      <c r="O38" s="82"/>
      <c r="P38" s="82"/>
      <c r="Q38" s="82"/>
      <c r="R38" s="82"/>
      <c r="S38" s="8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82" t="s">
        <v>79</v>
      </c>
      <c r="O39" s="82"/>
      <c r="P39" s="82"/>
      <c r="Q39" s="82"/>
      <c r="R39" s="82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85" t="s">
        <v>60</v>
      </c>
      <c r="O40" s="85"/>
      <c r="P40" s="85"/>
      <c r="Q40" s="85"/>
      <c r="R40" s="85"/>
      <c r="S40" s="85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82" t="s">
        <v>81</v>
      </c>
      <c r="O41" s="82"/>
      <c r="P41" s="82"/>
      <c r="Q41" s="82"/>
      <c r="R41" s="82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85" t="s">
        <v>22</v>
      </c>
      <c r="O42" s="85"/>
      <c r="P42" s="85"/>
      <c r="Q42" s="85"/>
      <c r="R42" s="85"/>
      <c r="S42" s="85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91" t="s">
        <v>80</v>
      </c>
      <c r="O43" s="91"/>
      <c r="P43" s="91"/>
      <c r="Q43" s="91"/>
      <c r="R43" s="91"/>
      <c r="S43" s="91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7"/>
      <c r="AG43" s="7"/>
      <c r="AH43" s="7"/>
      <c r="AI43" s="7"/>
      <c r="AJ43" s="13"/>
      <c r="AK43" s="13"/>
      <c r="AL43" s="89"/>
      <c r="AM43" s="90"/>
      <c r="AN43" s="90"/>
      <c r="AO43" s="92"/>
      <c r="AP43" s="92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J35:AO35"/>
    <mergeCell ref="N42:AE42"/>
    <mergeCell ref="N32:AE32"/>
    <mergeCell ref="N33:AE33"/>
    <mergeCell ref="N34:AE34"/>
    <mergeCell ref="N41:AE41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2022-02-10T11:23:03Z</cp:lastPrinted>
  <dcterms:created xsi:type="dcterms:W3CDTF">1996-10-08T23:32:33Z</dcterms:created>
  <dcterms:modified xsi:type="dcterms:W3CDTF">2022-02-10T12:17:39Z</dcterms:modified>
  <cp:category/>
  <cp:version/>
  <cp:contentType/>
  <cp:contentStatus/>
</cp:coreProperties>
</file>